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2995" windowHeight="13935" activeTab="0"/>
  </bookViews>
  <sheets>
    <sheet name="entrate 2016" sheetId="1" r:id="rId1"/>
    <sheet name="entrate 2017" sheetId="2" r:id="rId2"/>
    <sheet name="entrate 2018" sheetId="3" r:id="rId3"/>
    <sheet name="spese 2016" sheetId="4" r:id="rId4"/>
    <sheet name="spese 2017" sheetId="5" r:id="rId5"/>
    <sheet name="spese 2018" sheetId="6" r:id="rId6"/>
    <sheet name="Foglio1" sheetId="7" r:id="rId7"/>
  </sheets>
  <definedNames/>
  <calcPr fullCalcOnLoad="1"/>
</workbook>
</file>

<file path=xl/sharedStrings.xml><?xml version="1.0" encoding="utf-8"?>
<sst xmlns="http://schemas.openxmlformats.org/spreadsheetml/2006/main" count="668" uniqueCount="173">
  <si>
    <t>TITOLO, TIPOLOGIA</t>
  </si>
  <si>
    <t>DENOMINAZIONE</t>
  </si>
  <si>
    <t>TITOLO 1:</t>
  </si>
  <si>
    <t>Entrate correnti di natura tributaria, contributiva e perequativa</t>
  </si>
  <si>
    <t>10101</t>
  </si>
  <si>
    <t>Tipologia 101: Imposte tasse e proventi assimilati</t>
  </si>
  <si>
    <t>10104</t>
  </si>
  <si>
    <t>Tipologia 104: Compartecipazioni di tributi</t>
  </si>
  <si>
    <t>10301</t>
  </si>
  <si>
    <t>Tipologia 301: Fondi perequativi da Amministrazioni Centrali</t>
  </si>
  <si>
    <t>10302</t>
  </si>
  <si>
    <t>Tipologia 302: Fondi perequativi dalla Regione o Provincia autonoma</t>
  </si>
  <si>
    <t>Totale TITOLO 1</t>
  </si>
  <si>
    <t>TITOLO 2:</t>
  </si>
  <si>
    <t>Trasferimenti correnti</t>
  </si>
  <si>
    <t>20101</t>
  </si>
  <si>
    <t>Tipologia 101: Trasferimenti correnti da Amministrazioni pubbliche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</si>
  <si>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</si>
  <si>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</si>
  <si>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</si>
  <si>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</si>
  <si>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</si>
  <si>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</si>
  <si>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</si>
  <si>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</si>
  <si>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20000</t>
  </si>
  <si>
    <t>Totale TITOLO 2</t>
  </si>
  <si>
    <t>TITOLO 3:</t>
  </si>
  <si>
    <t>Entrate extratributarie</t>
  </si>
  <si>
    <t>30100</t>
  </si>
  <si>
    <t>Tipologia 100: Vendita di beni e servizi e proventi derivanti dalla gestione dei beni</t>
  </si>
  <si>
    <t>30200</t>
  </si>
  <si>
    <t>Tipologia 200: Proventi derivanti dall'attività di controllo e repressione delle 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</si>
  <si>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</si>
  <si>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</si>
  <si>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</si>
  <si>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</si>
  <si>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</si>
  <si>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</si>
  <si>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</si>
  <si>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Totale TITOLO 3</t>
  </si>
  <si>
    <t>TITOLO 4:</t>
  </si>
  <si>
    <t>Entrate in conto capitale</t>
  </si>
  <si>
    <t>40100</t>
  </si>
  <si>
    <t>Tipologia 100: Tributi in conto capitale</t>
  </si>
  <si>
    <t>40200</t>
  </si>
  <si>
    <t>Tipologia 200: Contributi agli investimenti</t>
  </si>
  <si>
    <t>40300</t>
  </si>
  <si>
    <t>Tipologia 300: Altri trasferimenti in conto capitale</t>
  </si>
  <si>
    <t>40400</t>
  </si>
  <si>
    <t>Tipologia 400: Entrate da alienazione di beni materiali e immateriali</t>
  </si>
  <si>
    <t>40500</t>
  </si>
  <si>
    <t>Tipologia 500: Altre entrate in conto capitale</t>
  </si>
  <si>
    <t>40000</t>
  </si>
  <si>
    <t>Totale TITOLO 4</t>
  </si>
  <si>
    <t>TITOLO 5:</t>
  </si>
  <si>
    <t>Entrate da riduzione di attività finanziarie</t>
  </si>
  <si>
    <t>50100</t>
  </si>
  <si>
    <t>Tipologia 100: Alienazione di attività finanziarie</t>
  </si>
  <si>
    <t>50200</t>
  </si>
  <si>
    <t>Tipologia 200: Riscossione di crediti di breve termine</t>
  </si>
  <si>
    <t>50300</t>
  </si>
  <si>
    <t>Tipologia 300: Riscossione crediti di medio-lungo termine</t>
  </si>
  <si>
    <t>50400</t>
  </si>
  <si>
    <t>Tipologia 400: Altre entrate per riduzione di attività finanziarie</t>
  </si>
  <si>
    <t>50000</t>
  </si>
  <si>
    <t>Totale TITOLO 5</t>
  </si>
  <si>
    <t>TITOLO 6:</t>
  </si>
  <si>
    <t>Accensione prestiti</t>
  </si>
  <si>
    <t>60100</t>
  </si>
  <si>
    <t>Tipologia 100: Emissione di titoli obbligazionari</t>
  </si>
  <si>
    <t>60200</t>
  </si>
  <si>
    <t>Tipologia 200: Accensione Prestiti a breve termine</t>
  </si>
  <si>
    <t>60300</t>
  </si>
  <si>
    <t>Tipologia 300: Accensione Mutui e altri finanziamenti a medio lungo termine</t>
  </si>
  <si>
    <t>60400</t>
  </si>
  <si>
    <t>Tipologia 400: Altre forme di indebitamento</t>
  </si>
  <si>
    <t>60000</t>
  </si>
  <si>
    <t>TITOLO 7:</t>
  </si>
  <si>
    <t>Anticipazioni da istituto tesoriere/cassiere</t>
  </si>
  <si>
    <t>70100</t>
  </si>
  <si>
    <t>Tipologia 100: Anticipazioni da istituto tesoriere/cassiere</t>
  </si>
  <si>
    <t>Totale 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</si>
  <si>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</si>
  <si>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</si>
  <si>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</si>
  <si>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</si>
  <si>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</si>
  <si>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</si>
  <si>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TOTALE TITOLI</t>
  </si>
  <si>
    <t>TOTALE GENERALE DELLE ENTRATE</t>
  </si>
  <si>
    <t>Totale TITOLO 1: Entrate correnti di natura tributaria, contributiva e perequativa</t>
  </si>
  <si>
    <t>COMPETENZA</t>
  </si>
  <si>
    <t>CASSA</t>
  </si>
  <si>
    <t>Totale TITOLO 2: Trasferimenti correnti</t>
  </si>
  <si>
    <t>Totale TITOLO 3: Entrate extratributarie</t>
  </si>
  <si>
    <t>Fondo pluriennale vincolato per spese correnti</t>
  </si>
  <si>
    <r>
      <t xml:space="preserve">Fondo pluriennale vincolato per spese in conto capitale </t>
    </r>
    <r>
      <rPr>
        <b/>
        <i/>
        <vertAlign val="superscript"/>
        <sz val="10"/>
        <rFont val="Calibri"/>
        <family val="2"/>
      </rPr>
      <t xml:space="preserve"> </t>
    </r>
  </si>
  <si>
    <t xml:space="preserve">Utilizzo avanzo di amministrazione </t>
  </si>
  <si>
    <t>Totale TITOLO 4: Entrate in conto capitale</t>
  </si>
  <si>
    <t>Totale TITOLO 5: Entrate da riduzione di attività finanziarie</t>
  </si>
  <si>
    <t>totale TITOLO 6: Accensione prestiti</t>
  </si>
  <si>
    <t>Totale TITOLO 7: Anticipazioni da istituto tesoriere/cassiere</t>
  </si>
  <si>
    <t>Totale TITOLO 9: Entrate per conto terzi e partite di giro</t>
  </si>
  <si>
    <t>TITOLI E MACROAGGREGATI DI SPESA</t>
  </si>
  <si>
    <t>TITOLO 1 - Spese correnti</t>
  </si>
  <si>
    <t>Redditi da lavoro dipendente</t>
  </si>
  <si>
    <t>Imposte e tasse a carico dell'ente</t>
  </si>
  <si>
    <t>Acquisto di beni e servizi</t>
  </si>
  <si>
    <t>Interessi passivi</t>
  </si>
  <si>
    <t>Altre spese per redditi da capitale</t>
  </si>
  <si>
    <t>Rimborsi e poste correttive delle entrate</t>
  </si>
  <si>
    <t>Altre spese correnti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</si>
  <si>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</si>
  <si>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</si>
  <si>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</si>
  <si>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</si>
  <si>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</si>
  <si>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</si>
  <si>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</si>
  <si>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</si>
  <si>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</si>
  <si>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</si>
  <si>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</si>
  <si>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</si>
  <si>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</si>
  <si>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</si>
  <si>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</si>
  <si>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</si>
  <si>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TITOLO 5 - Chiusura Anticipazioni ricevute da istituto tesoriere/cassiere</t>
  </si>
  <si>
    <t>Chiusura Anticipazioni ricevute da istituto tesoriere/cassiere</t>
  </si>
  <si>
    <t>TITOLO 7 - Uscite per conto terzi e partite di giro</t>
  </si>
  <si>
    <t>Uscite per partite di giro</t>
  </si>
  <si>
    <t>Uscite per conto terzi</t>
  </si>
  <si>
    <t>Servizi istituzionali, generali  e di gestione</t>
  </si>
  <si>
    <t>Competenza</t>
  </si>
  <si>
    <t>Cassa</t>
  </si>
  <si>
    <t>di cui fondo pluriennale vincolato</t>
  </si>
  <si>
    <t>Giustizia</t>
  </si>
  <si>
    <t>Ordine pubblico e sicurezza</t>
  </si>
  <si>
    <t>Istruzione e diritto allo studio</t>
  </si>
  <si>
    <t>Tutela e valorizzazione dei beni e delle attività culturali</t>
  </si>
  <si>
    <t>Ripiano disavanzo dell'esercizio</t>
  </si>
  <si>
    <t>TOTALE MISSIONI - TOTALE GENERALE DELLE SPESE</t>
  </si>
  <si>
    <t>Politiche giovanili, sport e tempo libero</t>
  </si>
  <si>
    <t>Turismo</t>
  </si>
  <si>
    <t>Assetto del territorio ed 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</si>
  <si>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</si>
  <si>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</si>
  <si>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</si>
  <si>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</si>
  <si>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</si>
  <si>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</si>
  <si>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</si>
  <si>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</si>
  <si>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</si>
  <si>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</si>
  <si>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</si>
  <si>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</si>
  <si>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</si>
  <si>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</si>
  <si>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</si>
  <si>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 disavanzo</t>
  </si>
  <si>
    <t>Totale generale delle spese</t>
  </si>
  <si>
    <t>Spese (missioni da 1 a 99 e ripiano disavanzo)</t>
  </si>
  <si>
    <t>Entrate</t>
  </si>
  <si>
    <t>Dati previsionali dell'anno 2016</t>
  </si>
  <si>
    <t>Fondo di Cassa all'1/1/2016</t>
  </si>
  <si>
    <t>Dati previsionali dell'anno 2017</t>
  </si>
  <si>
    <t>Dati previsionali dell'anno 2018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</si>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</sst>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/>
    </xf>
    <xf numFmtId="0" fontId="49" fillId="0" borderId="12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0" xfId="0" applyBorder="1" applyAlignment="1">
      <alignment/>
    </xf>
    <xf numFmtId="0" fontId="51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24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wrapText="1"/>
    </xf>
    <xf numFmtId="0" fontId="50" fillId="0" borderId="25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43" fontId="0" fillId="33" borderId="19" xfId="43" applyFont="1" applyFill="1" applyBorder="1" applyAlignment="1">
      <alignment/>
    </xf>
    <xf numFmtId="43" fontId="51" fillId="33" borderId="19" xfId="43" applyFont="1" applyFill="1" applyBorder="1" applyAlignment="1">
      <alignment horizontal="center" wrapText="1"/>
    </xf>
    <xf numFmtId="43" fontId="0" fillId="0" borderId="19" xfId="43" applyFont="1" applyBorder="1" applyAlignment="1">
      <alignment/>
    </xf>
    <xf numFmtId="43" fontId="0" fillId="34" borderId="19" xfId="43" applyFont="1" applyFill="1" applyBorder="1" applyAlignment="1">
      <alignment/>
    </xf>
    <xf numFmtId="43" fontId="0" fillId="0" borderId="13" xfId="43" applyFont="1" applyBorder="1" applyAlignment="1">
      <alignment/>
    </xf>
    <xf numFmtId="43" fontId="51" fillId="0" borderId="13" xfId="43" applyFont="1" applyBorder="1" applyAlignment="1">
      <alignment horizontal="center" wrapText="1"/>
    </xf>
    <xf numFmtId="43" fontId="0" fillId="33" borderId="13" xfId="43" applyFont="1" applyFill="1" applyBorder="1" applyAlignment="1">
      <alignment/>
    </xf>
    <xf numFmtId="43" fontId="0" fillId="0" borderId="17" xfId="43" applyFont="1" applyBorder="1" applyAlignment="1">
      <alignment/>
    </xf>
    <xf numFmtId="43" fontId="0" fillId="0" borderId="0" xfId="0" applyNumberFormat="1" applyAlignment="1">
      <alignment/>
    </xf>
    <xf numFmtId="43" fontId="45" fillId="0" borderId="13" xfId="43" applyFont="1" applyBorder="1" applyAlignment="1">
      <alignment/>
    </xf>
    <xf numFmtId="43" fontId="0" fillId="0" borderId="0" xfId="43" applyFont="1" applyAlignment="1">
      <alignment/>
    </xf>
    <xf numFmtId="43" fontId="0" fillId="0" borderId="13" xfId="43" applyFont="1" applyBorder="1" applyAlignment="1">
      <alignment/>
    </xf>
    <xf numFmtId="43" fontId="0" fillId="33" borderId="13" xfId="43" applyFont="1" applyFill="1" applyBorder="1" applyAlignment="1">
      <alignment/>
    </xf>
    <xf numFmtId="43" fontId="0" fillId="0" borderId="15" xfId="43" applyFont="1" applyBorder="1" applyAlignment="1">
      <alignment/>
    </xf>
    <xf numFmtId="43" fontId="0" fillId="0" borderId="17" xfId="43" applyFont="1" applyBorder="1" applyAlignment="1">
      <alignment/>
    </xf>
    <xf numFmtId="43" fontId="0" fillId="0" borderId="19" xfId="43" applyFont="1" applyBorder="1" applyAlignment="1">
      <alignment/>
    </xf>
    <xf numFmtId="0" fontId="0" fillId="0" borderId="17" xfId="0" applyBorder="1" applyAlignment="1">
      <alignment/>
    </xf>
    <xf numFmtId="43" fontId="0" fillId="0" borderId="13" xfId="43" applyFont="1" applyFill="1" applyBorder="1" applyAlignment="1">
      <alignment/>
    </xf>
    <xf numFmtId="43" fontId="0" fillId="34" borderId="13" xfId="43" applyFont="1" applyFill="1" applyBorder="1" applyAlignment="1">
      <alignment/>
    </xf>
    <xf numFmtId="43" fontId="0" fillId="0" borderId="0" xfId="43" applyFont="1" applyAlignment="1">
      <alignment/>
    </xf>
    <xf numFmtId="0" fontId="0" fillId="0" borderId="20" xfId="0" applyBorder="1" applyAlignment="1">
      <alignment horizontal="center"/>
    </xf>
    <xf numFmtId="0" fontId="0" fillId="0" borderId="24" xfId="0" applyFill="1" applyBorder="1" applyAlignment="1">
      <alignment/>
    </xf>
    <xf numFmtId="43" fontId="0" fillId="0" borderId="0" xfId="43" applyFont="1" applyAlignment="1">
      <alignment/>
    </xf>
    <xf numFmtId="43" fontId="0" fillId="0" borderId="0" xfId="43" applyFont="1" applyAlignment="1">
      <alignment/>
    </xf>
    <xf numFmtId="0" fontId="0" fillId="0" borderId="13" xfId="0" applyFill="1" applyBorder="1" applyAlignment="1">
      <alignment horizontal="center"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43" fontId="0" fillId="34" borderId="17" xfId="43" applyFont="1" applyFill="1" applyBorder="1" applyAlignment="1">
      <alignment/>
    </xf>
    <xf numFmtId="43" fontId="0" fillId="0" borderId="0" xfId="43" applyFont="1" applyAlignment="1">
      <alignment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/>
    </xf>
    <xf numFmtId="43" fontId="0" fillId="33" borderId="29" xfId="43" applyFont="1" applyFill="1" applyBorder="1" applyAlignment="1">
      <alignment/>
    </xf>
    <xf numFmtId="43" fontId="0" fillId="34" borderId="29" xfId="43" applyFont="1" applyFill="1" applyBorder="1" applyAlignment="1">
      <alignment/>
    </xf>
    <xf numFmtId="43" fontId="0" fillId="0" borderId="27" xfId="43" applyFont="1" applyBorder="1" applyAlignment="1">
      <alignment/>
    </xf>
    <xf numFmtId="43" fontId="0" fillId="0" borderId="29" xfId="43" applyFont="1" applyBorder="1" applyAlignment="1">
      <alignment/>
    </xf>
    <xf numFmtId="43" fontId="0" fillId="0" borderId="30" xfId="43" applyFont="1" applyBorder="1" applyAlignment="1">
      <alignment/>
    </xf>
    <xf numFmtId="43" fontId="0" fillId="0" borderId="31" xfId="43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51" fillId="0" borderId="32" xfId="0" applyFont="1" applyBorder="1" applyAlignment="1">
      <alignment horizontal="center" wrapText="1"/>
    </xf>
    <xf numFmtId="43" fontId="0" fillId="34" borderId="31" xfId="43" applyFont="1" applyFill="1" applyBorder="1" applyAlignment="1">
      <alignment/>
    </xf>
    <xf numFmtId="43" fontId="45" fillId="0" borderId="29" xfId="43" applyFont="1" applyBorder="1" applyAlignment="1">
      <alignment/>
    </xf>
    <xf numFmtId="0" fontId="0" fillId="0" borderId="32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1" customWidth="1"/>
    <col min="2" max="2" width="63.57421875" style="2" customWidth="1"/>
    <col min="3" max="3" width="20.8515625" style="0" customWidth="1"/>
    <col min="4" max="4" width="21.8515625" style="0" customWidth="1"/>
  </cols>
  <sheetData>
    <row r="1" spans="1:2" ht="15">
      <c r="A1"/>
      <c r="B1"/>
    </row>
    <row r="2" spans="1:2" ht="15">
      <c r="A2"/>
      <c r="B2"/>
    </row>
    <row r="4" spans="1:2" ht="15">
      <c r="A4"/>
      <c r="B4"/>
    </row>
    <row r="5" ht="15.75">
      <c r="A5" s="83" t="s">
        <v>165</v>
      </c>
    </row>
    <row r="6" ht="21.75" thickBot="1">
      <c r="A6" s="82" t="s">
        <v>166</v>
      </c>
    </row>
    <row r="7" spans="1:6" ht="39" customHeight="1" thickTop="1">
      <c r="A7" s="107" t="s">
        <v>0</v>
      </c>
      <c r="B7" s="105" t="s">
        <v>1</v>
      </c>
      <c r="C7" s="85" t="s">
        <v>92</v>
      </c>
      <c r="D7" s="86" t="s">
        <v>93</v>
      </c>
      <c r="E7" s="35"/>
      <c r="F7" s="35"/>
    </row>
    <row r="8" spans="1:4" ht="15.75" thickBot="1">
      <c r="A8" s="108"/>
      <c r="B8" s="106"/>
      <c r="C8" s="87"/>
      <c r="D8" s="90"/>
    </row>
    <row r="9" spans="1:4" ht="15.75" thickTop="1">
      <c r="A9" s="15"/>
      <c r="B9" s="14"/>
      <c r="C9" s="17"/>
      <c r="D9" s="91"/>
    </row>
    <row r="10" spans="1:4" ht="15">
      <c r="A10" s="16"/>
      <c r="B10" s="18" t="s">
        <v>96</v>
      </c>
      <c r="C10" s="67">
        <v>0</v>
      </c>
      <c r="D10" s="92"/>
    </row>
    <row r="11" spans="1:4" ht="15">
      <c r="A11" s="16"/>
      <c r="B11" s="18"/>
      <c r="C11" s="67"/>
      <c r="D11" s="92"/>
    </row>
    <row r="12" spans="1:4" ht="15">
      <c r="A12" s="16"/>
      <c r="B12" s="18" t="s">
        <v>97</v>
      </c>
      <c r="C12" s="67">
        <v>799962660.76</v>
      </c>
      <c r="D12" s="92"/>
    </row>
    <row r="13" spans="1:4" ht="15">
      <c r="A13" s="16"/>
      <c r="B13" s="18"/>
      <c r="C13" s="67"/>
      <c r="D13" s="92"/>
    </row>
    <row r="14" spans="1:4" ht="15">
      <c r="A14" s="16"/>
      <c r="B14" s="18" t="s">
        <v>98</v>
      </c>
      <c r="C14" s="67">
        <v>19500000</v>
      </c>
      <c r="D14" s="92"/>
    </row>
    <row r="15" spans="1:4" ht="15">
      <c r="A15" s="16"/>
      <c r="B15" s="18"/>
      <c r="C15" s="67"/>
      <c r="D15" s="92"/>
    </row>
    <row r="16" spans="1:4" ht="15">
      <c r="A16" s="16"/>
      <c r="B16" s="18" t="s">
        <v>167</v>
      </c>
      <c r="C16" s="68"/>
      <c r="D16" s="93">
        <v>1021662651.45</v>
      </c>
    </row>
    <row r="17" spans="1:4" ht="15.75" thickBot="1">
      <c r="A17" s="20"/>
      <c r="B17" s="21"/>
      <c r="C17" s="69"/>
      <c r="D17" s="94"/>
    </row>
    <row r="18" spans="1:4" ht="15.75" thickTop="1">
      <c r="A18" s="22" t="s">
        <v>2</v>
      </c>
      <c r="B18" s="23" t="s">
        <v>3</v>
      </c>
      <c r="C18" s="67"/>
      <c r="D18" s="95"/>
    </row>
    <row r="19" spans="1:4" ht="15">
      <c r="A19" s="16"/>
      <c r="B19" s="24"/>
      <c r="C19" s="67"/>
      <c r="D19" s="95"/>
    </row>
    <row r="20" spans="1:4" ht="15">
      <c r="A20" s="25" t="s">
        <v>4</v>
      </c>
      <c r="B20" s="24" t="s">
        <v>5</v>
      </c>
      <c r="C20" s="67">
        <v>1340732000</v>
      </c>
      <c r="D20" s="95">
        <v>1534506629.01</v>
      </c>
    </row>
    <row r="21" spans="1:4" ht="15">
      <c r="A21" s="16"/>
      <c r="B21" s="26"/>
      <c r="C21" s="67"/>
      <c r="D21" s="95"/>
    </row>
    <row r="22" spans="1:4" ht="15">
      <c r="A22" s="25" t="s">
        <v>6</v>
      </c>
      <c r="B22" s="24" t="s">
        <v>7</v>
      </c>
      <c r="C22" s="67">
        <v>30000</v>
      </c>
      <c r="D22" s="95">
        <v>28476</v>
      </c>
    </row>
    <row r="23" spans="1:4" ht="15">
      <c r="A23" s="25"/>
      <c r="B23" s="26"/>
      <c r="C23" s="67"/>
      <c r="D23" s="95"/>
    </row>
    <row r="24" spans="1:4" ht="15">
      <c r="A24" s="25" t="s">
        <v>8</v>
      </c>
      <c r="B24" s="24" t="s">
        <v>9</v>
      </c>
      <c r="C24" s="67">
        <v>0</v>
      </c>
      <c r="D24" s="95">
        <v>0</v>
      </c>
    </row>
    <row r="25" spans="1:4" ht="15">
      <c r="A25" s="25"/>
      <c r="B25" s="24"/>
      <c r="C25" s="67"/>
      <c r="D25" s="95"/>
    </row>
    <row r="26" spans="1:4" ht="15">
      <c r="A26" s="25" t="s">
        <v>10</v>
      </c>
      <c r="B26" s="24" t="s">
        <v>11</v>
      </c>
      <c r="C26" s="67">
        <v>0</v>
      </c>
      <c r="D26" s="95">
        <v>0</v>
      </c>
    </row>
    <row r="27" spans="1:4" ht="15">
      <c r="A27" s="25"/>
      <c r="B27" s="26"/>
      <c r="C27" s="67"/>
      <c r="D27" s="95"/>
    </row>
    <row r="28" spans="1:4" ht="26.25" thickBot="1">
      <c r="A28" s="27">
        <v>10000</v>
      </c>
      <c r="B28" s="28" t="s">
        <v>91</v>
      </c>
      <c r="C28" s="70">
        <f>+C20+C22+C24+C26</f>
        <v>1340762000</v>
      </c>
      <c r="D28" s="96">
        <f>+D20+D22+D24+D26</f>
        <v>1534535105.01</v>
      </c>
    </row>
    <row r="29" spans="1:4" ht="15.75" thickTop="1">
      <c r="A29" s="22" t="s">
        <v>13</v>
      </c>
      <c r="B29" s="23" t="s">
        <v>14</v>
      </c>
      <c r="C29" s="67"/>
      <c r="D29" s="95"/>
    </row>
    <row r="30" spans="1:4" ht="15">
      <c r="A30" s="16"/>
      <c r="B30" s="24"/>
      <c r="C30" s="67"/>
      <c r="D30" s="95"/>
    </row>
    <row r="31" spans="1:4" ht="15">
      <c r="A31" s="25" t="s">
        <v>15</v>
      </c>
      <c r="B31" s="24" t="s">
        <v>16</v>
      </c>
      <c r="C31" s="67">
        <v>441514860</v>
      </c>
      <c r="D31" s="95">
        <v>535186959.91</v>
      </c>
    </row>
    <row r="32" spans="1:4" ht="15">
      <c r="A32" s="16"/>
      <c r="B32" s="26"/>
      <c r="C32" s="67"/>
      <c r="D32" s="95"/>
    </row>
    <row r="33" spans="1:4" ht="15">
      <c r="A33" s="25" t="s">
        <v>17</v>
      </c>
      <c r="B33" s="24" t="s">
        <v>18</v>
      </c>
      <c r="C33" s="67">
        <v>1268000</v>
      </c>
      <c r="D33" s="95">
        <v>2345292</v>
      </c>
    </row>
    <row r="34" spans="1:4" ht="15">
      <c r="A34" s="16"/>
      <c r="B34" s="26"/>
      <c r="C34" s="67"/>
      <c r="D34" s="95"/>
    </row>
    <row r="35" spans="1:4" ht="15">
      <c r="A35" s="25" t="s">
        <v>19</v>
      </c>
      <c r="B35" s="24" t="s">
        <v>20</v>
      </c>
      <c r="C35" s="67">
        <v>14386720</v>
      </c>
      <c r="D35" s="95">
        <v>19953785.35</v>
      </c>
    </row>
    <row r="36" spans="1:4" ht="15">
      <c r="A36" s="16"/>
      <c r="B36" s="26"/>
      <c r="C36" s="67"/>
      <c r="D36" s="95"/>
    </row>
    <row r="37" spans="1:4" ht="15">
      <c r="A37" s="25" t="s">
        <v>21</v>
      </c>
      <c r="B37" s="24" t="s">
        <v>22</v>
      </c>
      <c r="C37" s="67">
        <v>790000</v>
      </c>
      <c r="D37" s="95">
        <v>856684.63</v>
      </c>
    </row>
    <row r="38" spans="1:4" ht="15">
      <c r="A38" s="16"/>
      <c r="B38" s="26"/>
      <c r="C38" s="67"/>
      <c r="D38" s="95"/>
    </row>
    <row r="39" spans="1:4" ht="18" customHeight="1">
      <c r="A39" s="25" t="s">
        <v>23</v>
      </c>
      <c r="B39" s="24" t="s">
        <v>24</v>
      </c>
      <c r="C39" s="67">
        <v>3120560</v>
      </c>
      <c r="D39" s="95">
        <v>3397813.38</v>
      </c>
    </row>
    <row r="40" spans="1:4" ht="15">
      <c r="A40" s="16"/>
      <c r="B40" s="26"/>
      <c r="C40" s="67"/>
      <c r="D40" s="95"/>
    </row>
    <row r="41" spans="1:4" ht="21" customHeight="1" thickBot="1">
      <c r="A41" s="29" t="s">
        <v>25</v>
      </c>
      <c r="B41" s="28" t="s">
        <v>94</v>
      </c>
      <c r="C41" s="70">
        <f>+C31+C33+C35+C37+C39</f>
        <v>461080140</v>
      </c>
      <c r="D41" s="96">
        <f>+D31+D33+D35+D37+D39</f>
        <v>561740535.2700001</v>
      </c>
    </row>
    <row r="42" spans="1:4" ht="15.75" thickTop="1">
      <c r="A42" s="22" t="s">
        <v>27</v>
      </c>
      <c r="B42" s="18" t="s">
        <v>28</v>
      </c>
      <c r="C42" s="67"/>
      <c r="D42" s="95"/>
    </row>
    <row r="43" spans="1:4" ht="15">
      <c r="A43" s="16"/>
      <c r="B43" s="24"/>
      <c r="C43" s="67"/>
      <c r="D43" s="95"/>
    </row>
    <row r="44" spans="1:4" ht="26.25">
      <c r="A44" s="25" t="s">
        <v>29</v>
      </c>
      <c r="B44" s="24" t="s">
        <v>30</v>
      </c>
      <c r="C44" s="67">
        <v>684365120</v>
      </c>
      <c r="D44" s="95">
        <v>783657168.46</v>
      </c>
    </row>
    <row r="45" spans="1:4" ht="15">
      <c r="A45" s="16"/>
      <c r="B45" s="26"/>
      <c r="C45" s="67"/>
      <c r="D45" s="95"/>
    </row>
    <row r="46" spans="1:5" ht="26.25">
      <c r="A46" s="25" t="s">
        <v>31</v>
      </c>
      <c r="B46" s="24" t="s">
        <v>32</v>
      </c>
      <c r="C46" s="67">
        <v>357630000</v>
      </c>
      <c r="D46" s="95">
        <v>137610000</v>
      </c>
      <c r="E46" s="11"/>
    </row>
    <row r="47" spans="1:4" ht="15">
      <c r="A47" s="16"/>
      <c r="B47" s="26"/>
      <c r="C47" s="67"/>
      <c r="D47" s="95"/>
    </row>
    <row r="48" spans="1:4" ht="15">
      <c r="A48" s="25" t="s">
        <v>33</v>
      </c>
      <c r="B48" s="24" t="s">
        <v>34</v>
      </c>
      <c r="C48" s="67">
        <v>16284980</v>
      </c>
      <c r="D48" s="95">
        <v>16414579.8</v>
      </c>
    </row>
    <row r="49" spans="1:4" ht="15">
      <c r="A49" s="16"/>
      <c r="B49" s="26"/>
      <c r="C49" s="67"/>
      <c r="D49" s="95"/>
    </row>
    <row r="50" spans="1:4" ht="15">
      <c r="A50" s="25" t="s">
        <v>35</v>
      </c>
      <c r="B50" s="24" t="s">
        <v>36</v>
      </c>
      <c r="C50" s="67">
        <v>160300000</v>
      </c>
      <c r="D50" s="95">
        <v>227526732.46</v>
      </c>
    </row>
    <row r="51" spans="1:4" ht="15">
      <c r="A51" s="16"/>
      <c r="B51" s="26"/>
      <c r="C51" s="67"/>
      <c r="D51" s="95"/>
    </row>
    <row r="52" spans="1:4" ht="15">
      <c r="A52" s="25" t="s">
        <v>37</v>
      </c>
      <c r="B52" s="24" t="s">
        <v>38</v>
      </c>
      <c r="C52" s="67">
        <v>297598510</v>
      </c>
      <c r="D52" s="95">
        <v>290734569.6</v>
      </c>
    </row>
    <row r="53" spans="1:4" ht="15">
      <c r="A53" s="16"/>
      <c r="B53" s="26"/>
      <c r="C53" s="67"/>
      <c r="D53" s="95"/>
    </row>
    <row r="54" spans="1:4" ht="20.25" customHeight="1" thickBot="1">
      <c r="A54" s="29" t="s">
        <v>39</v>
      </c>
      <c r="B54" s="28" t="s">
        <v>95</v>
      </c>
      <c r="C54" s="70">
        <f>+C44+C46+C48+C50+C52</f>
        <v>1516178610</v>
      </c>
      <c r="D54" s="96">
        <f>+D44+D46+D48+D50+D52</f>
        <v>1455943050.3200002</v>
      </c>
    </row>
    <row r="55" spans="1:4" ht="15.75" thickTop="1">
      <c r="A55" s="22" t="s">
        <v>41</v>
      </c>
      <c r="B55" s="18" t="s">
        <v>42</v>
      </c>
      <c r="C55" s="67"/>
      <c r="D55" s="95"/>
    </row>
    <row r="56" spans="1:4" ht="15">
      <c r="A56" s="16"/>
      <c r="B56" s="24"/>
      <c r="C56" s="67"/>
      <c r="D56" s="95"/>
    </row>
    <row r="57" spans="1:4" ht="15">
      <c r="A57" s="25" t="s">
        <v>43</v>
      </c>
      <c r="B57" s="24" t="s">
        <v>44</v>
      </c>
      <c r="C57" s="67">
        <v>200000</v>
      </c>
      <c r="D57" s="95">
        <v>200000</v>
      </c>
    </row>
    <row r="58" spans="1:4" ht="15">
      <c r="A58" s="16"/>
      <c r="B58" s="26"/>
      <c r="C58" s="67"/>
      <c r="D58" s="95"/>
    </row>
    <row r="59" spans="1:4" ht="15">
      <c r="A59" s="25" t="s">
        <v>45</v>
      </c>
      <c r="B59" s="24" t="s">
        <v>46</v>
      </c>
      <c r="C59" s="67">
        <v>241361271.18</v>
      </c>
      <c r="D59" s="95">
        <v>241361271.18</v>
      </c>
    </row>
    <row r="60" spans="1:4" ht="15">
      <c r="A60" s="16"/>
      <c r="B60" s="26"/>
      <c r="C60" s="67"/>
      <c r="D60" s="95"/>
    </row>
    <row r="61" spans="1:4" ht="15">
      <c r="A61" s="25" t="s">
        <v>47</v>
      </c>
      <c r="B61" s="24" t="s">
        <v>48</v>
      </c>
      <c r="C61" s="67">
        <v>0</v>
      </c>
      <c r="D61" s="95">
        <v>0</v>
      </c>
    </row>
    <row r="62" spans="1:4" ht="15">
      <c r="A62" s="16"/>
      <c r="B62" s="26"/>
      <c r="C62" s="67"/>
      <c r="D62" s="95"/>
    </row>
    <row r="63" spans="1:4" ht="15">
      <c r="A63" s="25" t="s">
        <v>49</v>
      </c>
      <c r="B63" s="24" t="s">
        <v>50</v>
      </c>
      <c r="C63" s="67">
        <v>1153917990.38</v>
      </c>
      <c r="D63" s="95">
        <v>653918199.99</v>
      </c>
    </row>
    <row r="64" spans="1:4" ht="15">
      <c r="A64" s="16"/>
      <c r="B64" s="26"/>
      <c r="C64" s="67"/>
      <c r="D64" s="95"/>
    </row>
    <row r="65" spans="1:4" ht="15">
      <c r="A65" s="25" t="s">
        <v>51</v>
      </c>
      <c r="B65" s="24" t="s">
        <v>52</v>
      </c>
      <c r="C65" s="67">
        <v>205857477.11</v>
      </c>
      <c r="D65" s="95">
        <v>205857477.11</v>
      </c>
    </row>
    <row r="66" spans="1:4" ht="15">
      <c r="A66" s="16"/>
      <c r="B66" s="26"/>
      <c r="C66" s="67"/>
      <c r="D66" s="95"/>
    </row>
    <row r="67" spans="1:4" ht="23.25" customHeight="1" thickBot="1">
      <c r="A67" s="29" t="s">
        <v>53</v>
      </c>
      <c r="B67" s="28" t="s">
        <v>99</v>
      </c>
      <c r="C67" s="70">
        <f>+C57+C59+C61+C63+C65</f>
        <v>1601336738.67</v>
      </c>
      <c r="D67" s="96">
        <f>+D57+D59+D61+D63+D65</f>
        <v>1101336948.2800002</v>
      </c>
    </row>
    <row r="68" spans="1:4" ht="15.75" thickTop="1">
      <c r="A68" s="22" t="s">
        <v>55</v>
      </c>
      <c r="B68" s="18" t="s">
        <v>56</v>
      </c>
      <c r="C68" s="67"/>
      <c r="D68" s="95"/>
    </row>
    <row r="69" spans="1:4" ht="15">
      <c r="A69" s="25"/>
      <c r="B69" s="30"/>
      <c r="C69" s="67"/>
      <c r="D69" s="95"/>
    </row>
    <row r="70" spans="1:4" ht="15">
      <c r="A70" s="25" t="s">
        <v>57</v>
      </c>
      <c r="B70" s="24" t="s">
        <v>58</v>
      </c>
      <c r="C70" s="67">
        <v>0</v>
      </c>
      <c r="D70" s="95">
        <v>0</v>
      </c>
    </row>
    <row r="71" spans="1:4" ht="15">
      <c r="A71" s="25"/>
      <c r="B71" s="30"/>
      <c r="C71" s="67"/>
      <c r="D71" s="95"/>
    </row>
    <row r="72" spans="1:4" ht="15">
      <c r="A72" s="25" t="s">
        <v>59</v>
      </c>
      <c r="B72" s="24" t="s">
        <v>60</v>
      </c>
      <c r="C72" s="67">
        <v>0</v>
      </c>
      <c r="D72" s="95">
        <v>0</v>
      </c>
    </row>
    <row r="73" spans="1:4" ht="15">
      <c r="A73" s="16"/>
      <c r="B73" s="26"/>
      <c r="C73" s="67"/>
      <c r="D73" s="95"/>
    </row>
    <row r="74" spans="1:4" ht="15">
      <c r="A74" s="25" t="s">
        <v>61</v>
      </c>
      <c r="B74" s="24" t="s">
        <v>62</v>
      </c>
      <c r="C74" s="67">
        <v>2000000</v>
      </c>
      <c r="D74" s="95">
        <v>2000000</v>
      </c>
    </row>
    <row r="75" spans="1:4" ht="15">
      <c r="A75" s="25"/>
      <c r="B75" s="24"/>
      <c r="C75" s="67"/>
      <c r="D75" s="95"/>
    </row>
    <row r="76" spans="1:4" ht="15">
      <c r="A76" s="25" t="s">
        <v>63</v>
      </c>
      <c r="B76" s="24" t="s">
        <v>64</v>
      </c>
      <c r="C76" s="67">
        <v>500000000</v>
      </c>
      <c r="D76" s="95">
        <v>500000000</v>
      </c>
    </row>
    <row r="77" spans="1:4" ht="15">
      <c r="A77" s="16"/>
      <c r="B77" s="18"/>
      <c r="C77" s="67"/>
      <c r="D77" s="95"/>
    </row>
    <row r="78" spans="1:4" ht="21" customHeight="1" thickBot="1">
      <c r="A78" s="29" t="s">
        <v>65</v>
      </c>
      <c r="B78" s="28" t="s">
        <v>100</v>
      </c>
      <c r="C78" s="70">
        <f>+C70+C72+C74+C76</f>
        <v>502000000</v>
      </c>
      <c r="D78" s="96">
        <f>+D70+D72+D74+D76</f>
        <v>502000000</v>
      </c>
    </row>
    <row r="79" spans="1:4" ht="15.75" thickTop="1">
      <c r="A79" s="22" t="s">
        <v>67</v>
      </c>
      <c r="B79" s="18" t="s">
        <v>68</v>
      </c>
      <c r="C79" s="67"/>
      <c r="D79" s="95"/>
    </row>
    <row r="80" spans="1:4" ht="15">
      <c r="A80" s="16"/>
      <c r="B80" s="24"/>
      <c r="C80" s="67"/>
      <c r="D80" s="95"/>
    </row>
    <row r="81" spans="1:4" ht="15">
      <c r="A81" s="25" t="s">
        <v>69</v>
      </c>
      <c r="B81" s="24" t="s">
        <v>70</v>
      </c>
      <c r="C81" s="67">
        <v>0</v>
      </c>
      <c r="D81" s="95">
        <v>0</v>
      </c>
    </row>
    <row r="82" spans="1:4" ht="15">
      <c r="A82" s="16"/>
      <c r="B82" s="26"/>
      <c r="C82" s="67"/>
      <c r="D82" s="95"/>
    </row>
    <row r="83" spans="1:4" ht="15">
      <c r="A83" s="25" t="s">
        <v>71</v>
      </c>
      <c r="B83" s="24" t="s">
        <v>72</v>
      </c>
      <c r="C83" s="67">
        <v>0</v>
      </c>
      <c r="D83" s="95">
        <v>0</v>
      </c>
    </row>
    <row r="84" spans="1:4" ht="15">
      <c r="A84" s="16"/>
      <c r="B84" s="26"/>
      <c r="C84" s="67"/>
      <c r="D84" s="95"/>
    </row>
    <row r="85" spans="1:4" ht="15">
      <c r="A85" s="25" t="s">
        <v>73</v>
      </c>
      <c r="B85" s="24" t="s">
        <v>74</v>
      </c>
      <c r="C85" s="67">
        <v>392900711.83</v>
      </c>
      <c r="D85" s="95">
        <v>416210502.34</v>
      </c>
    </row>
    <row r="86" spans="1:4" ht="15">
      <c r="A86" s="16"/>
      <c r="B86" s="26"/>
      <c r="C86" s="67"/>
      <c r="D86" s="95"/>
    </row>
    <row r="87" spans="1:4" ht="15">
      <c r="A87" s="25" t="s">
        <v>75</v>
      </c>
      <c r="B87" s="24" t="s">
        <v>76</v>
      </c>
      <c r="C87" s="67">
        <v>0</v>
      </c>
      <c r="D87" s="95">
        <v>0</v>
      </c>
    </row>
    <row r="88" spans="1:4" ht="15">
      <c r="A88" s="16"/>
      <c r="B88" s="18"/>
      <c r="C88" s="67"/>
      <c r="D88" s="95"/>
    </row>
    <row r="89" spans="1:4" ht="25.5" customHeight="1" thickBot="1">
      <c r="A89" s="29" t="s">
        <v>77</v>
      </c>
      <c r="B89" s="28" t="s">
        <v>101</v>
      </c>
      <c r="C89" s="70">
        <f>+C81+C83+C85+C87</f>
        <v>392900711.83</v>
      </c>
      <c r="D89" s="96">
        <f>+D81+D83+D85+D87</f>
        <v>416210502.34</v>
      </c>
    </row>
    <row r="90" spans="1:4" ht="15.75" thickTop="1">
      <c r="A90" s="22" t="s">
        <v>78</v>
      </c>
      <c r="B90" s="18" t="s">
        <v>79</v>
      </c>
      <c r="C90" s="67"/>
      <c r="D90" s="95"/>
    </row>
    <row r="91" spans="1:4" ht="15">
      <c r="A91" s="16"/>
      <c r="B91" s="24"/>
      <c r="C91" s="67"/>
      <c r="D91" s="95"/>
    </row>
    <row r="92" spans="1:4" ht="15">
      <c r="A92" s="25" t="s">
        <v>80</v>
      </c>
      <c r="B92" s="24" t="s">
        <v>81</v>
      </c>
      <c r="C92" s="67">
        <v>764926398</v>
      </c>
      <c r="D92" s="95">
        <v>764926398</v>
      </c>
    </row>
    <row r="93" spans="1:4" ht="15">
      <c r="A93" s="16"/>
      <c r="B93" s="26"/>
      <c r="C93" s="67"/>
      <c r="D93" s="95"/>
    </row>
    <row r="94" spans="1:4" ht="26.25" customHeight="1" thickBot="1">
      <c r="A94" s="27">
        <v>70000</v>
      </c>
      <c r="B94" s="28" t="s">
        <v>102</v>
      </c>
      <c r="C94" s="70">
        <f>+C92</f>
        <v>764926398</v>
      </c>
      <c r="D94" s="96">
        <f>+D92</f>
        <v>764926398</v>
      </c>
    </row>
    <row r="95" spans="1:4" ht="15.75" thickTop="1">
      <c r="A95" s="22" t="s">
        <v>83</v>
      </c>
      <c r="B95" s="18" t="s">
        <v>84</v>
      </c>
      <c r="C95" s="67"/>
      <c r="D95" s="95"/>
    </row>
    <row r="96" spans="1:4" ht="15">
      <c r="A96" s="16"/>
      <c r="B96" s="24"/>
      <c r="C96" s="67"/>
      <c r="D96" s="95"/>
    </row>
    <row r="97" spans="1:4" ht="15">
      <c r="A97" s="25" t="s">
        <v>85</v>
      </c>
      <c r="B97" s="24" t="s">
        <v>86</v>
      </c>
      <c r="C97" s="67">
        <v>222618100</v>
      </c>
      <c r="D97" s="95">
        <v>232840799.97</v>
      </c>
    </row>
    <row r="98" spans="1:4" ht="15">
      <c r="A98" s="16"/>
      <c r="B98" s="26"/>
      <c r="C98" s="67"/>
      <c r="D98" s="95"/>
    </row>
    <row r="99" spans="1:4" ht="15">
      <c r="A99" s="25" t="s">
        <v>87</v>
      </c>
      <c r="B99" s="24" t="s">
        <v>88</v>
      </c>
      <c r="C99" s="67">
        <v>149446900</v>
      </c>
      <c r="D99" s="95">
        <v>179786154.72</v>
      </c>
    </row>
    <row r="100" spans="1:4" ht="15">
      <c r="A100" s="16"/>
      <c r="B100" s="26"/>
      <c r="C100" s="67"/>
      <c r="D100" s="95"/>
    </row>
    <row r="101" spans="1:4" ht="24.75" customHeight="1" thickBot="1">
      <c r="A101" s="27">
        <v>90000</v>
      </c>
      <c r="B101" s="28" t="s">
        <v>103</v>
      </c>
      <c r="C101" s="70">
        <f>+C97+C99</f>
        <v>372065000</v>
      </c>
      <c r="D101" s="96">
        <f>+D97+D99</f>
        <v>412626954.69</v>
      </c>
    </row>
    <row r="102" spans="1:4" ht="15.75" thickTop="1">
      <c r="A102" s="25"/>
      <c r="B102" s="18"/>
      <c r="C102" s="67"/>
      <c r="D102" s="95"/>
    </row>
    <row r="103" spans="1:4" ht="15.75" thickBot="1">
      <c r="A103" s="20"/>
      <c r="B103" s="31" t="s">
        <v>89</v>
      </c>
      <c r="C103" s="69">
        <f>+C101+C94+C89+C78+C67+C54+C41+C28</f>
        <v>6951249598.5</v>
      </c>
      <c r="D103" s="94">
        <f>+D101+D94+D89+D78+D67+D54+D41+D28</f>
        <v>6749319493.910002</v>
      </c>
    </row>
    <row r="104" spans="1:4" ht="16.5" thickBot="1" thickTop="1">
      <c r="A104" s="32"/>
      <c r="B104" s="33" t="s">
        <v>90</v>
      </c>
      <c r="C104" s="71">
        <f>+C103+C10+C12+C14</f>
        <v>7770712259.26</v>
      </c>
      <c r="D104" s="97">
        <f>+D103+D16</f>
        <v>7770982145.360002</v>
      </c>
    </row>
    <row r="105" spans="1:2" ht="15.75" thickTop="1">
      <c r="A105" s="9"/>
      <c r="B105" s="3"/>
    </row>
    <row r="106" spans="1:4" ht="29.25" customHeight="1">
      <c r="A106" s="84"/>
      <c r="B106" s="110"/>
      <c r="C106" s="110"/>
      <c r="D106" s="110"/>
    </row>
    <row r="107" spans="1:4" ht="15">
      <c r="A107" s="34"/>
      <c r="B107" s="109"/>
      <c r="C107" s="109"/>
      <c r="D107" s="109"/>
    </row>
    <row r="108" spans="1:4" ht="15">
      <c r="A108" s="10"/>
      <c r="B108" s="11"/>
      <c r="D108" s="64"/>
    </row>
    <row r="109" spans="1:2" ht="15">
      <c r="A109" s="10"/>
      <c r="B109" s="11"/>
    </row>
    <row r="110" spans="1:2" ht="15">
      <c r="A110" s="10"/>
      <c r="B110" s="11"/>
    </row>
    <row r="111" spans="1:4" ht="15">
      <c r="A111" s="10"/>
      <c r="B111" s="11"/>
      <c r="D111" s="66"/>
    </row>
    <row r="112" spans="1:4" ht="15">
      <c r="A112" s="10"/>
      <c r="B112" s="4"/>
      <c r="D112" s="66"/>
    </row>
    <row r="113" spans="1:4" ht="15">
      <c r="A113" s="5"/>
      <c r="B113" s="6"/>
      <c r="D113" s="66"/>
    </row>
    <row r="114" spans="1:4" ht="15">
      <c r="A114" s="5"/>
      <c r="B114" s="7"/>
      <c r="D114" s="66"/>
    </row>
    <row r="115" spans="1:2" ht="15">
      <c r="A115" s="5"/>
      <c r="B115" s="7"/>
    </row>
    <row r="116" spans="1:4" ht="15">
      <c r="A116" s="5"/>
      <c r="B116" s="7"/>
      <c r="D116" s="66"/>
    </row>
    <row r="117" spans="1:4" ht="15">
      <c r="A117" s="5"/>
      <c r="B117" s="7"/>
      <c r="D117" s="66"/>
    </row>
    <row r="118" spans="1:4" ht="15">
      <c r="A118" s="5"/>
      <c r="B118" s="8"/>
      <c r="D118" s="66"/>
    </row>
    <row r="119" spans="1:4" ht="15">
      <c r="A119" s="5"/>
      <c r="B119" s="7"/>
      <c r="D119" s="66"/>
    </row>
    <row r="120" spans="1:4" ht="15">
      <c r="A120" s="5"/>
      <c r="B120" s="6"/>
      <c r="D120" s="66"/>
    </row>
    <row r="121" spans="1:2" ht="15">
      <c r="A121" s="5"/>
      <c r="B121" s="6"/>
    </row>
    <row r="122" spans="1:2" ht="15">
      <c r="A122" s="5"/>
      <c r="B122" s="6"/>
    </row>
    <row r="123" spans="1:2" ht="15">
      <c r="A123" s="5"/>
      <c r="B123" s="6"/>
    </row>
    <row r="124" spans="1:2" ht="15">
      <c r="A124" s="5"/>
      <c r="B124" s="6"/>
    </row>
    <row r="125" spans="1:2" ht="15">
      <c r="A125" s="5"/>
      <c r="B125" s="6"/>
    </row>
    <row r="126" spans="1:2" ht="15">
      <c r="A126" s="5"/>
      <c r="B126" s="6"/>
    </row>
    <row r="127" spans="1:2" ht="15">
      <c r="A127" s="5"/>
      <c r="B127" s="6"/>
    </row>
    <row r="128" spans="1:2" ht="15">
      <c r="A128" s="5"/>
      <c r="B128" s="6"/>
    </row>
    <row r="129" spans="1:2" ht="15">
      <c r="A129" s="5"/>
      <c r="B129" s="6"/>
    </row>
    <row r="130" spans="1:2" ht="15">
      <c r="A130" s="5"/>
      <c r="B130" s="6"/>
    </row>
    <row r="131" spans="1:2" ht="15">
      <c r="A131" s="5"/>
      <c r="B131" s="6"/>
    </row>
    <row r="132" spans="1:2" ht="15">
      <c r="A132" s="5"/>
      <c r="B132" s="6"/>
    </row>
    <row r="133" spans="1:2" ht="15">
      <c r="A133" s="5"/>
      <c r="B133" s="6"/>
    </row>
    <row r="134" spans="1:2" ht="15">
      <c r="A134" s="5"/>
      <c r="B134" s="6"/>
    </row>
    <row r="135" spans="1:2" ht="15">
      <c r="A135" s="5"/>
      <c r="B135" s="6"/>
    </row>
    <row r="136" spans="1:2" ht="15">
      <c r="A136" s="5"/>
      <c r="B136" s="6"/>
    </row>
    <row r="137" spans="1:2" ht="15">
      <c r="A137" s="5"/>
      <c r="B137" s="6"/>
    </row>
  </sheetData>
  <sheetProtection/>
  <mergeCells count="4">
    <mergeCell ref="B7:B8"/>
    <mergeCell ref="A7:A8"/>
    <mergeCell ref="B107:D107"/>
    <mergeCell ref="B106:D106"/>
  </mergeCells>
  <printOptions/>
  <pageMargins left="0.31496062992125984" right="0.31496062992125984" top="0.35433070866141736" bottom="0.5511811023622047" header="0.11811023622047245" footer="0.11811023622047245"/>
  <pageSetup fitToHeight="1" fitToWidth="1" horizontalDpi="600" verticalDpi="600" orientation="portrait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1" customWidth="1"/>
    <col min="2" max="2" width="63.57421875" style="2" customWidth="1"/>
    <col min="3" max="3" width="18.28125" style="0" customWidth="1"/>
  </cols>
  <sheetData>
    <row r="1" spans="1:2" ht="15">
      <c r="A1"/>
      <c r="B1"/>
    </row>
    <row r="2" spans="1:2" ht="15">
      <c r="A2"/>
      <c r="B2"/>
    </row>
    <row r="4" spans="1:2" ht="15">
      <c r="A4"/>
      <c r="B4"/>
    </row>
    <row r="5" ht="15.75">
      <c r="A5" s="83" t="s">
        <v>165</v>
      </c>
    </row>
    <row r="6" ht="21.75" thickBot="1">
      <c r="A6" s="82" t="s">
        <v>168</v>
      </c>
    </row>
    <row r="7" spans="1:5" ht="39" customHeight="1" thickTop="1">
      <c r="A7" s="107" t="s">
        <v>0</v>
      </c>
      <c r="B7" s="105" t="s">
        <v>1</v>
      </c>
      <c r="C7" s="98" t="s">
        <v>92</v>
      </c>
      <c r="D7" s="35"/>
      <c r="E7" s="35"/>
    </row>
    <row r="8" spans="1:3" ht="15.75" thickBot="1">
      <c r="A8" s="108"/>
      <c r="B8" s="106"/>
      <c r="C8" s="99"/>
    </row>
    <row r="9" spans="1:3" ht="15.75" thickTop="1">
      <c r="A9" s="15"/>
      <c r="B9" s="14"/>
      <c r="C9" s="91"/>
    </row>
    <row r="10" spans="1:3" ht="15">
      <c r="A10" s="16"/>
      <c r="B10" s="18" t="s">
        <v>96</v>
      </c>
      <c r="C10" s="95">
        <v>19500000</v>
      </c>
    </row>
    <row r="11" spans="1:3" ht="15">
      <c r="A11" s="16"/>
      <c r="B11" s="18"/>
      <c r="C11" s="95"/>
    </row>
    <row r="12" spans="1:3" ht="15">
      <c r="A12" s="16"/>
      <c r="B12" s="18" t="s">
        <v>97</v>
      </c>
      <c r="C12" s="95">
        <v>444339190.38</v>
      </c>
    </row>
    <row r="13" spans="1:3" ht="15">
      <c r="A13" s="16"/>
      <c r="B13" s="18"/>
      <c r="C13" s="95"/>
    </row>
    <row r="14" spans="1:3" ht="15">
      <c r="A14" s="16"/>
      <c r="B14" s="18" t="s">
        <v>98</v>
      </c>
      <c r="C14" s="95">
        <v>0</v>
      </c>
    </row>
    <row r="15" spans="1:3" ht="15">
      <c r="A15" s="16"/>
      <c r="B15" s="18"/>
      <c r="C15" s="95"/>
    </row>
    <row r="16" spans="1:3" ht="15.75" thickBot="1">
      <c r="A16" s="20"/>
      <c r="B16" s="21"/>
      <c r="C16" s="94"/>
    </row>
    <row r="17" spans="1:3" ht="15.75" thickTop="1">
      <c r="A17" s="22" t="s">
        <v>2</v>
      </c>
      <c r="B17" s="23" t="s">
        <v>3</v>
      </c>
      <c r="C17" s="95"/>
    </row>
    <row r="18" spans="1:3" ht="15">
      <c r="A18" s="16"/>
      <c r="B18" s="24"/>
      <c r="C18" s="95"/>
    </row>
    <row r="19" spans="1:3" ht="15">
      <c r="A19" s="25" t="s">
        <v>4</v>
      </c>
      <c r="B19" s="24" t="s">
        <v>5</v>
      </c>
      <c r="C19" s="95">
        <v>1335067000</v>
      </c>
    </row>
    <row r="20" spans="1:3" ht="15">
      <c r="A20" s="16"/>
      <c r="B20" s="26"/>
      <c r="C20" s="95"/>
    </row>
    <row r="21" spans="1:3" ht="15">
      <c r="A21" s="25" t="s">
        <v>6</v>
      </c>
      <c r="B21" s="24" t="s">
        <v>7</v>
      </c>
      <c r="C21" s="95">
        <v>30000</v>
      </c>
    </row>
    <row r="22" spans="1:3" ht="15">
      <c r="A22" s="25"/>
      <c r="B22" s="26"/>
      <c r="C22" s="95"/>
    </row>
    <row r="23" spans="1:3" ht="15">
      <c r="A23" s="25" t="s">
        <v>8</v>
      </c>
      <c r="B23" s="24" t="s">
        <v>9</v>
      </c>
      <c r="C23" s="95">
        <v>0</v>
      </c>
    </row>
    <row r="24" spans="1:3" ht="15">
      <c r="A24" s="25"/>
      <c r="B24" s="24"/>
      <c r="C24" s="95"/>
    </row>
    <row r="25" spans="1:3" ht="15">
      <c r="A25" s="25" t="s">
        <v>10</v>
      </c>
      <c r="B25" s="24" t="s">
        <v>11</v>
      </c>
      <c r="C25" s="95">
        <v>0</v>
      </c>
    </row>
    <row r="26" spans="1:3" ht="15">
      <c r="A26" s="25"/>
      <c r="B26" s="26"/>
      <c r="C26" s="95"/>
    </row>
    <row r="27" spans="1:3" ht="26.25" thickBot="1">
      <c r="A27" s="27">
        <v>10000</v>
      </c>
      <c r="B27" s="28" t="s">
        <v>91</v>
      </c>
      <c r="C27" s="96">
        <f>+C19+C21+C23+C25</f>
        <v>1335097000</v>
      </c>
    </row>
    <row r="28" spans="1:3" ht="15.75" thickTop="1">
      <c r="A28" s="22" t="s">
        <v>13</v>
      </c>
      <c r="B28" s="23" t="s">
        <v>14</v>
      </c>
      <c r="C28" s="95"/>
    </row>
    <row r="29" spans="1:3" ht="15">
      <c r="A29" s="16"/>
      <c r="B29" s="24"/>
      <c r="C29" s="95"/>
    </row>
    <row r="30" spans="1:3" ht="15">
      <c r="A30" s="25" t="s">
        <v>15</v>
      </c>
      <c r="B30" s="24" t="s">
        <v>16</v>
      </c>
      <c r="C30" s="95">
        <v>431585340</v>
      </c>
    </row>
    <row r="31" spans="1:3" ht="15">
      <c r="A31" s="16"/>
      <c r="B31" s="26"/>
      <c r="C31" s="95"/>
    </row>
    <row r="32" spans="1:3" ht="15">
      <c r="A32" s="25" t="s">
        <v>17</v>
      </c>
      <c r="B32" s="24" t="s">
        <v>18</v>
      </c>
      <c r="C32" s="95">
        <v>1268000</v>
      </c>
    </row>
    <row r="33" spans="1:3" ht="15">
      <c r="A33" s="16"/>
      <c r="B33" s="26"/>
      <c r="C33" s="95"/>
    </row>
    <row r="34" spans="1:3" ht="15">
      <c r="A34" s="25" t="s">
        <v>19</v>
      </c>
      <c r="B34" s="24" t="s">
        <v>20</v>
      </c>
      <c r="C34" s="95">
        <v>12420550</v>
      </c>
    </row>
    <row r="35" spans="1:3" ht="15">
      <c r="A35" s="16"/>
      <c r="B35" s="26"/>
      <c r="C35" s="95"/>
    </row>
    <row r="36" spans="1:3" ht="15">
      <c r="A36" s="25" t="s">
        <v>21</v>
      </c>
      <c r="B36" s="24" t="s">
        <v>22</v>
      </c>
      <c r="C36" s="95">
        <v>765000</v>
      </c>
    </row>
    <row r="37" spans="1:3" ht="15">
      <c r="A37" s="16"/>
      <c r="B37" s="26"/>
      <c r="C37" s="95"/>
    </row>
    <row r="38" spans="1:3" ht="26.25">
      <c r="A38" s="25" t="s">
        <v>23</v>
      </c>
      <c r="B38" s="24" t="s">
        <v>24</v>
      </c>
      <c r="C38" s="95">
        <v>2610120</v>
      </c>
    </row>
    <row r="39" spans="1:3" ht="15">
      <c r="A39" s="16"/>
      <c r="B39" s="26"/>
      <c r="C39" s="95"/>
    </row>
    <row r="40" spans="1:3" ht="21" customHeight="1" thickBot="1">
      <c r="A40" s="29" t="s">
        <v>25</v>
      </c>
      <c r="B40" s="28" t="s">
        <v>94</v>
      </c>
      <c r="C40" s="96">
        <f>+C30+C32+C34+C36+C38</f>
        <v>448649010</v>
      </c>
    </row>
    <row r="41" spans="1:3" ht="15.75" thickTop="1">
      <c r="A41" s="22" t="s">
        <v>27</v>
      </c>
      <c r="B41" s="18" t="s">
        <v>28</v>
      </c>
      <c r="C41" s="95"/>
    </row>
    <row r="42" spans="1:3" ht="15">
      <c r="A42" s="16"/>
      <c r="B42" s="24"/>
      <c r="C42" s="95"/>
    </row>
    <row r="43" spans="1:3" ht="26.25">
      <c r="A43" s="25" t="s">
        <v>29</v>
      </c>
      <c r="B43" s="24" t="s">
        <v>30</v>
      </c>
      <c r="C43" s="95">
        <v>703678610</v>
      </c>
    </row>
    <row r="44" spans="1:3" ht="15">
      <c r="A44" s="16"/>
      <c r="B44" s="26"/>
      <c r="C44" s="95"/>
    </row>
    <row r="45" spans="1:3" ht="26.25">
      <c r="A45" s="25" t="s">
        <v>31</v>
      </c>
      <c r="B45" s="24" t="s">
        <v>32</v>
      </c>
      <c r="C45" s="95">
        <v>364130000</v>
      </c>
    </row>
    <row r="46" spans="1:3" ht="15">
      <c r="A46" s="16"/>
      <c r="B46" s="26"/>
      <c r="C46" s="95"/>
    </row>
    <row r="47" spans="1:3" ht="15">
      <c r="A47" s="25" t="s">
        <v>33</v>
      </c>
      <c r="B47" s="24" t="s">
        <v>34</v>
      </c>
      <c r="C47" s="95">
        <v>16550180</v>
      </c>
    </row>
    <row r="48" spans="1:3" ht="15">
      <c r="A48" s="16"/>
      <c r="B48" s="26"/>
      <c r="C48" s="95"/>
    </row>
    <row r="49" spans="1:3" ht="15">
      <c r="A49" s="25" t="s">
        <v>35</v>
      </c>
      <c r="B49" s="24" t="s">
        <v>36</v>
      </c>
      <c r="C49" s="95">
        <v>133200000</v>
      </c>
    </row>
    <row r="50" spans="1:3" ht="15">
      <c r="A50" s="16"/>
      <c r="B50" s="26"/>
      <c r="C50" s="95"/>
    </row>
    <row r="51" spans="1:3" ht="15">
      <c r="A51" s="25" t="s">
        <v>37</v>
      </c>
      <c r="B51" s="24" t="s">
        <v>38</v>
      </c>
      <c r="C51" s="95">
        <v>309387710</v>
      </c>
    </row>
    <row r="52" spans="1:3" ht="15">
      <c r="A52" s="16"/>
      <c r="B52" s="26"/>
      <c r="C52" s="95"/>
    </row>
    <row r="53" spans="1:3" ht="20.25" customHeight="1" thickBot="1">
      <c r="A53" s="29" t="s">
        <v>39</v>
      </c>
      <c r="B53" s="28" t="s">
        <v>95</v>
      </c>
      <c r="C53" s="96">
        <f>+C43+C45+C47+C49+C51</f>
        <v>1526946500</v>
      </c>
    </row>
    <row r="54" spans="1:3" ht="15.75" thickTop="1">
      <c r="A54" s="22" t="s">
        <v>41</v>
      </c>
      <c r="B54" s="18" t="s">
        <v>42</v>
      </c>
      <c r="C54" s="95"/>
    </row>
    <row r="55" spans="1:3" ht="15">
      <c r="A55" s="16"/>
      <c r="B55" s="24"/>
      <c r="C55" s="95"/>
    </row>
    <row r="56" spans="1:3" ht="15">
      <c r="A56" s="25" t="s">
        <v>43</v>
      </c>
      <c r="B56" s="24" t="s">
        <v>44</v>
      </c>
      <c r="C56" s="95">
        <v>200000</v>
      </c>
    </row>
    <row r="57" spans="1:3" ht="15">
      <c r="A57" s="16"/>
      <c r="B57" s="26"/>
      <c r="C57" s="95"/>
    </row>
    <row r="58" spans="1:3" ht="15">
      <c r="A58" s="25" t="s">
        <v>45</v>
      </c>
      <c r="B58" s="24" t="s">
        <v>46</v>
      </c>
      <c r="C58" s="95">
        <v>422339193.07</v>
      </c>
    </row>
    <row r="59" spans="1:3" ht="15">
      <c r="A59" s="16"/>
      <c r="B59" s="26"/>
      <c r="C59" s="95"/>
    </row>
    <row r="60" spans="1:3" ht="15">
      <c r="A60" s="25" t="s">
        <v>47</v>
      </c>
      <c r="B60" s="24" t="s">
        <v>48</v>
      </c>
      <c r="C60" s="95">
        <v>0</v>
      </c>
    </row>
    <row r="61" spans="1:3" ht="15">
      <c r="A61" s="16"/>
      <c r="B61" s="26"/>
      <c r="C61" s="95"/>
    </row>
    <row r="62" spans="1:3" ht="15">
      <c r="A62" s="25" t="s">
        <v>49</v>
      </c>
      <c r="B62" s="24" t="s">
        <v>50</v>
      </c>
      <c r="C62" s="95">
        <v>734626632.71</v>
      </c>
    </row>
    <row r="63" spans="1:3" ht="15">
      <c r="A63" s="16"/>
      <c r="B63" s="26"/>
      <c r="C63" s="95"/>
    </row>
    <row r="64" spans="1:3" ht="15">
      <c r="A64" s="25" t="s">
        <v>51</v>
      </c>
      <c r="B64" s="24" t="s">
        <v>52</v>
      </c>
      <c r="C64" s="95">
        <v>103313710</v>
      </c>
    </row>
    <row r="65" spans="1:3" ht="15">
      <c r="A65" s="16"/>
      <c r="B65" s="26"/>
      <c r="C65" s="95"/>
    </row>
    <row r="66" spans="1:3" ht="23.25" customHeight="1" thickBot="1">
      <c r="A66" s="29" t="s">
        <v>53</v>
      </c>
      <c r="B66" s="28" t="s">
        <v>99</v>
      </c>
      <c r="C66" s="96">
        <f>+C56+C58+C60+C62+C64</f>
        <v>1260479535.78</v>
      </c>
    </row>
    <row r="67" spans="1:3" ht="15.75" thickTop="1">
      <c r="A67" s="22" t="s">
        <v>55</v>
      </c>
      <c r="B67" s="18" t="s">
        <v>56</v>
      </c>
      <c r="C67" s="95"/>
    </row>
    <row r="68" spans="1:3" ht="15">
      <c r="A68" s="25"/>
      <c r="B68" s="30"/>
      <c r="C68" s="95"/>
    </row>
    <row r="69" spans="1:3" ht="15">
      <c r="A69" s="25" t="s">
        <v>57</v>
      </c>
      <c r="B69" s="24" t="s">
        <v>58</v>
      </c>
      <c r="C69" s="95">
        <v>110000000</v>
      </c>
    </row>
    <row r="70" spans="1:3" ht="15">
      <c r="A70" s="25"/>
      <c r="B70" s="30"/>
      <c r="C70" s="95"/>
    </row>
    <row r="71" spans="1:3" ht="15">
      <c r="A71" s="25" t="s">
        <v>59</v>
      </c>
      <c r="B71" s="24" t="s">
        <v>60</v>
      </c>
      <c r="C71" s="95">
        <v>0</v>
      </c>
    </row>
    <row r="72" spans="1:3" ht="15">
      <c r="A72" s="16"/>
      <c r="B72" s="26"/>
      <c r="C72" s="95"/>
    </row>
    <row r="73" spans="1:3" ht="15">
      <c r="A73" s="25" t="s">
        <v>61</v>
      </c>
      <c r="B73" s="24" t="s">
        <v>62</v>
      </c>
      <c r="C73" s="95">
        <v>2000000</v>
      </c>
    </row>
    <row r="74" spans="1:3" ht="15">
      <c r="A74" s="25"/>
      <c r="B74" s="24"/>
      <c r="C74" s="95"/>
    </row>
    <row r="75" spans="1:3" ht="15">
      <c r="A75" s="25" t="s">
        <v>63</v>
      </c>
      <c r="B75" s="24" t="s">
        <v>64</v>
      </c>
      <c r="C75" s="95">
        <v>500000000</v>
      </c>
    </row>
    <row r="76" spans="1:3" ht="15">
      <c r="A76" s="16"/>
      <c r="B76" s="18"/>
      <c r="C76" s="95"/>
    </row>
    <row r="77" spans="1:3" ht="21" customHeight="1" thickBot="1">
      <c r="A77" s="29" t="s">
        <v>65</v>
      </c>
      <c r="B77" s="28" t="s">
        <v>100</v>
      </c>
      <c r="C77" s="96">
        <f>+C69+C71+C73+C75</f>
        <v>612000000</v>
      </c>
    </row>
    <row r="78" spans="1:3" ht="15.75" thickTop="1">
      <c r="A78" s="22" t="s">
        <v>67</v>
      </c>
      <c r="B78" s="18" t="s">
        <v>68</v>
      </c>
      <c r="C78" s="95"/>
    </row>
    <row r="79" spans="1:3" ht="15">
      <c r="A79" s="16"/>
      <c r="B79" s="24"/>
      <c r="C79" s="95"/>
    </row>
    <row r="80" spans="1:3" ht="15">
      <c r="A80" s="25" t="s">
        <v>69</v>
      </c>
      <c r="B80" s="24" t="s">
        <v>70</v>
      </c>
      <c r="C80" s="95">
        <v>0</v>
      </c>
    </row>
    <row r="81" spans="1:3" ht="15">
      <c r="A81" s="16"/>
      <c r="B81" s="26"/>
      <c r="C81" s="95"/>
    </row>
    <row r="82" spans="1:3" ht="15">
      <c r="A82" s="25" t="s">
        <v>71</v>
      </c>
      <c r="B82" s="24" t="s">
        <v>72</v>
      </c>
      <c r="C82" s="95">
        <v>0</v>
      </c>
    </row>
    <row r="83" spans="1:3" ht="15">
      <c r="A83" s="16"/>
      <c r="B83" s="26"/>
      <c r="C83" s="95"/>
    </row>
    <row r="84" spans="1:3" ht="15">
      <c r="A84" s="25" t="s">
        <v>73</v>
      </c>
      <c r="B84" s="24" t="s">
        <v>74</v>
      </c>
      <c r="C84" s="95">
        <v>347447325.57</v>
      </c>
    </row>
    <row r="85" spans="1:3" ht="15">
      <c r="A85" s="16"/>
      <c r="B85" s="26"/>
      <c r="C85" s="95"/>
    </row>
    <row r="86" spans="1:3" ht="15">
      <c r="A86" s="25" t="s">
        <v>75</v>
      </c>
      <c r="B86" s="24" t="s">
        <v>76</v>
      </c>
      <c r="C86" s="95">
        <v>0</v>
      </c>
    </row>
    <row r="87" spans="1:3" ht="15">
      <c r="A87" s="16"/>
      <c r="B87" s="18"/>
      <c r="C87" s="95"/>
    </row>
    <row r="88" spans="1:3" ht="25.5" customHeight="1" thickBot="1">
      <c r="A88" s="29" t="s">
        <v>77</v>
      </c>
      <c r="B88" s="28" t="s">
        <v>101</v>
      </c>
      <c r="C88" s="96">
        <f>+C80+C82+C84+C86</f>
        <v>347447325.57</v>
      </c>
    </row>
    <row r="89" spans="1:3" ht="15.75" thickTop="1">
      <c r="A89" s="22" t="s">
        <v>78</v>
      </c>
      <c r="B89" s="18" t="s">
        <v>79</v>
      </c>
      <c r="C89" s="95"/>
    </row>
    <row r="90" spans="1:3" ht="15">
      <c r="A90" s="16"/>
      <c r="B90" s="24"/>
      <c r="C90" s="95"/>
    </row>
    <row r="91" spans="1:3" ht="15">
      <c r="A91" s="25" t="s">
        <v>80</v>
      </c>
      <c r="B91" s="24" t="s">
        <v>81</v>
      </c>
      <c r="C91" s="95">
        <v>764000000</v>
      </c>
    </row>
    <row r="92" spans="1:3" ht="15">
      <c r="A92" s="16"/>
      <c r="B92" s="26"/>
      <c r="C92" s="95"/>
    </row>
    <row r="93" spans="1:3" ht="26.25" customHeight="1" thickBot="1">
      <c r="A93" s="27">
        <v>70000</v>
      </c>
      <c r="B93" s="28" t="s">
        <v>102</v>
      </c>
      <c r="C93" s="96">
        <f>+C91</f>
        <v>764000000</v>
      </c>
    </row>
    <row r="94" spans="1:3" ht="15.75" thickTop="1">
      <c r="A94" s="22" t="s">
        <v>83</v>
      </c>
      <c r="B94" s="18" t="s">
        <v>84</v>
      </c>
      <c r="C94" s="95"/>
    </row>
    <row r="95" spans="1:3" ht="15">
      <c r="A95" s="16"/>
      <c r="B95" s="24"/>
      <c r="C95" s="95"/>
    </row>
    <row r="96" spans="1:3" ht="15">
      <c r="A96" s="25" t="s">
        <v>85</v>
      </c>
      <c r="B96" s="24" t="s">
        <v>86</v>
      </c>
      <c r="C96" s="95">
        <v>222618100</v>
      </c>
    </row>
    <row r="97" spans="1:3" ht="15">
      <c r="A97" s="16"/>
      <c r="B97" s="26"/>
      <c r="C97" s="95"/>
    </row>
    <row r="98" spans="1:3" ht="15">
      <c r="A98" s="25" t="s">
        <v>87</v>
      </c>
      <c r="B98" s="24" t="s">
        <v>88</v>
      </c>
      <c r="C98" s="95">
        <v>147471900</v>
      </c>
    </row>
    <row r="99" spans="1:3" ht="15">
      <c r="A99" s="16"/>
      <c r="B99" s="26"/>
      <c r="C99" s="95"/>
    </row>
    <row r="100" spans="1:3" ht="24.75" customHeight="1" thickBot="1">
      <c r="A100" s="27">
        <v>90000</v>
      </c>
      <c r="B100" s="28" t="s">
        <v>103</v>
      </c>
      <c r="C100" s="96">
        <f>+C96+C98</f>
        <v>370090000</v>
      </c>
    </row>
    <row r="101" spans="1:3" ht="15.75" thickTop="1">
      <c r="A101" s="25"/>
      <c r="B101" s="18"/>
      <c r="C101" s="95"/>
    </row>
    <row r="102" spans="1:3" ht="15.75" thickBot="1">
      <c r="A102" s="20"/>
      <c r="B102" s="31" t="s">
        <v>89</v>
      </c>
      <c r="C102" s="94">
        <f>+C100+C93+C88+C77+C66+C53+C40+C27</f>
        <v>6664709371.35</v>
      </c>
    </row>
    <row r="103" spans="1:3" ht="16.5" thickBot="1" thickTop="1">
      <c r="A103" s="32"/>
      <c r="B103" s="33" t="s">
        <v>90</v>
      </c>
      <c r="C103" s="97">
        <f>+C102+C10+C12+C14</f>
        <v>7128548561.7300005</v>
      </c>
    </row>
    <row r="104" spans="1:2" ht="15.75" thickTop="1">
      <c r="A104" s="9"/>
      <c r="B104" s="3"/>
    </row>
    <row r="105" spans="1:3" ht="13.5" customHeight="1">
      <c r="A105" s="34"/>
      <c r="B105" s="4"/>
      <c r="C105" s="4"/>
    </row>
    <row r="106" spans="1:3" ht="15">
      <c r="A106" s="34"/>
      <c r="B106" s="109"/>
      <c r="C106" s="109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4"/>
    </row>
    <row r="112" spans="1:2" ht="15">
      <c r="A112" s="5"/>
      <c r="B112" s="6"/>
    </row>
    <row r="113" spans="1:2" ht="15">
      <c r="A113" s="5"/>
      <c r="B113" s="7"/>
    </row>
    <row r="114" spans="1:2" ht="15">
      <c r="A114" s="5"/>
      <c r="B114" s="7"/>
    </row>
    <row r="115" spans="1:2" ht="15">
      <c r="A115" s="5"/>
      <c r="B115" s="7"/>
    </row>
    <row r="116" spans="1:2" ht="15">
      <c r="A116" s="5"/>
      <c r="B116" s="7"/>
    </row>
    <row r="117" spans="1:2" ht="15">
      <c r="A117" s="5"/>
      <c r="B117" s="8"/>
    </row>
    <row r="118" spans="1:2" ht="15">
      <c r="A118" s="5"/>
      <c r="B118" s="7"/>
    </row>
    <row r="119" spans="1:2" ht="15">
      <c r="A119" s="5"/>
      <c r="B119" s="6"/>
    </row>
    <row r="120" spans="1:2" ht="15">
      <c r="A120" s="5"/>
      <c r="B120" s="6"/>
    </row>
    <row r="121" spans="1:2" ht="15">
      <c r="A121" s="5"/>
      <c r="B121" s="6"/>
    </row>
    <row r="122" spans="1:2" ht="15">
      <c r="A122" s="5"/>
      <c r="B122" s="6"/>
    </row>
    <row r="123" spans="1:2" ht="15">
      <c r="A123" s="5"/>
      <c r="B123" s="6"/>
    </row>
    <row r="124" spans="1:2" ht="15">
      <c r="A124" s="5"/>
      <c r="B124" s="6"/>
    </row>
    <row r="125" spans="1:2" ht="15">
      <c r="A125" s="5"/>
      <c r="B125" s="6"/>
    </row>
    <row r="126" spans="1:2" ht="15">
      <c r="A126" s="5"/>
      <c r="B126" s="6"/>
    </row>
    <row r="127" spans="1:2" ht="15">
      <c r="A127" s="5"/>
      <c r="B127" s="6"/>
    </row>
    <row r="128" spans="1:2" ht="15">
      <c r="A128" s="5"/>
      <c r="B128" s="6"/>
    </row>
    <row r="129" spans="1:2" ht="15">
      <c r="A129" s="5"/>
      <c r="B129" s="6"/>
    </row>
    <row r="130" spans="1:2" ht="15">
      <c r="A130" s="5"/>
      <c r="B130" s="6"/>
    </row>
    <row r="131" spans="1:2" ht="15">
      <c r="A131" s="5"/>
      <c r="B131" s="6"/>
    </row>
    <row r="132" spans="1:2" ht="15">
      <c r="A132" s="5"/>
      <c r="B132" s="6"/>
    </row>
    <row r="133" spans="1:2" ht="15">
      <c r="A133" s="5"/>
      <c r="B133" s="6"/>
    </row>
    <row r="134" spans="1:2" ht="15">
      <c r="A134" s="5"/>
      <c r="B134" s="6"/>
    </row>
    <row r="135" spans="1:2" ht="15">
      <c r="A135" s="5"/>
      <c r="B135" s="6"/>
    </row>
    <row r="136" spans="1:2" ht="15">
      <c r="A136" s="5"/>
      <c r="B136" s="6"/>
    </row>
  </sheetData>
  <sheetProtection/>
  <mergeCells count="3">
    <mergeCell ref="A7:A8"/>
    <mergeCell ref="B7:B8"/>
    <mergeCell ref="B106:C10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1" customWidth="1"/>
    <col min="2" max="2" width="63.57421875" style="2" customWidth="1"/>
    <col min="3" max="3" width="20.8515625" style="0" customWidth="1"/>
  </cols>
  <sheetData>
    <row r="1" spans="1:2" ht="15">
      <c r="A1"/>
      <c r="B1"/>
    </row>
    <row r="2" spans="1:2" ht="15">
      <c r="A2"/>
      <c r="B2"/>
    </row>
    <row r="4" spans="1:2" ht="15">
      <c r="A4"/>
      <c r="B4"/>
    </row>
    <row r="5" ht="15.75">
      <c r="A5" s="83" t="s">
        <v>165</v>
      </c>
    </row>
    <row r="6" ht="21.75" thickBot="1">
      <c r="A6" s="82" t="s">
        <v>169</v>
      </c>
    </row>
    <row r="7" spans="1:5" ht="39" customHeight="1" thickTop="1">
      <c r="A7" s="107" t="s">
        <v>0</v>
      </c>
      <c r="B7" s="105" t="s">
        <v>1</v>
      </c>
      <c r="C7" s="98" t="s">
        <v>92</v>
      </c>
      <c r="D7" s="35"/>
      <c r="E7" s="35"/>
    </row>
    <row r="8" spans="1:3" ht="15.75" thickBot="1">
      <c r="A8" s="108"/>
      <c r="B8" s="106"/>
      <c r="C8" s="99"/>
    </row>
    <row r="9" spans="1:3" ht="15.75" thickTop="1">
      <c r="A9" s="15"/>
      <c r="B9" s="14"/>
      <c r="C9" s="91"/>
    </row>
    <row r="10" spans="1:3" ht="15">
      <c r="A10" s="16"/>
      <c r="B10" s="18" t="s">
        <v>96</v>
      </c>
      <c r="C10" s="95">
        <v>19500000</v>
      </c>
    </row>
    <row r="11" spans="1:3" ht="15">
      <c r="A11" s="16"/>
      <c r="B11" s="18"/>
      <c r="C11" s="95"/>
    </row>
    <row r="12" spans="1:3" ht="15">
      <c r="A12" s="16"/>
      <c r="B12" s="18" t="s">
        <v>97</v>
      </c>
      <c r="C12" s="95">
        <v>286409622.8</v>
      </c>
    </row>
    <row r="13" spans="1:3" ht="15">
      <c r="A13" s="16"/>
      <c r="B13" s="18"/>
      <c r="C13" s="95"/>
    </row>
    <row r="14" spans="1:3" ht="15">
      <c r="A14" s="16"/>
      <c r="B14" s="18" t="s">
        <v>98</v>
      </c>
      <c r="C14" s="95">
        <v>0</v>
      </c>
    </row>
    <row r="15" spans="1:3" ht="15">
      <c r="A15" s="16"/>
      <c r="B15" s="18"/>
      <c r="C15" s="95"/>
    </row>
    <row r="16" spans="1:3" ht="15.75" thickBot="1">
      <c r="A16" s="20"/>
      <c r="B16" s="21"/>
      <c r="C16" s="94"/>
    </row>
    <row r="17" spans="1:3" ht="15.75" thickTop="1">
      <c r="A17" s="22" t="s">
        <v>2</v>
      </c>
      <c r="B17" s="23" t="s">
        <v>3</v>
      </c>
      <c r="C17" s="95"/>
    </row>
    <row r="18" spans="1:3" ht="15">
      <c r="A18" s="16"/>
      <c r="B18" s="24"/>
      <c r="C18" s="95"/>
    </row>
    <row r="19" spans="1:3" ht="15">
      <c r="A19" s="25" t="s">
        <v>4</v>
      </c>
      <c r="B19" s="24" t="s">
        <v>5</v>
      </c>
      <c r="C19" s="95">
        <v>1371067000</v>
      </c>
    </row>
    <row r="20" spans="1:3" ht="15">
      <c r="A20" s="16"/>
      <c r="B20" s="26"/>
      <c r="C20" s="95"/>
    </row>
    <row r="21" spans="1:3" ht="15">
      <c r="A21" s="25" t="s">
        <v>6</v>
      </c>
      <c r="B21" s="24" t="s">
        <v>7</v>
      </c>
      <c r="C21" s="95">
        <v>30000</v>
      </c>
    </row>
    <row r="22" spans="1:3" ht="15">
      <c r="A22" s="25"/>
      <c r="B22" s="26"/>
      <c r="C22" s="95"/>
    </row>
    <row r="23" spans="1:3" ht="15">
      <c r="A23" s="25" t="s">
        <v>8</v>
      </c>
      <c r="B23" s="24" t="s">
        <v>9</v>
      </c>
      <c r="C23" s="95">
        <v>0</v>
      </c>
    </row>
    <row r="24" spans="1:3" ht="15">
      <c r="A24" s="25"/>
      <c r="B24" s="24"/>
      <c r="C24" s="95"/>
    </row>
    <row r="25" spans="1:3" ht="15">
      <c r="A25" s="25" t="s">
        <v>10</v>
      </c>
      <c r="B25" s="24" t="s">
        <v>11</v>
      </c>
      <c r="C25" s="95">
        <v>0</v>
      </c>
    </row>
    <row r="26" spans="1:3" ht="15">
      <c r="A26" s="25"/>
      <c r="B26" s="26"/>
      <c r="C26" s="95"/>
    </row>
    <row r="27" spans="1:3" ht="26.25" thickBot="1">
      <c r="A27" s="27">
        <v>10000</v>
      </c>
      <c r="B27" s="28" t="s">
        <v>91</v>
      </c>
      <c r="C27" s="96">
        <f>+C19+C21+C23+C25</f>
        <v>1371097000</v>
      </c>
    </row>
    <row r="28" spans="1:3" ht="15.75" thickTop="1">
      <c r="A28" s="22" t="s">
        <v>13</v>
      </c>
      <c r="B28" s="23" t="s">
        <v>14</v>
      </c>
      <c r="C28" s="95"/>
    </row>
    <row r="29" spans="1:3" ht="15">
      <c r="A29" s="16"/>
      <c r="B29" s="24"/>
      <c r="C29" s="95"/>
    </row>
    <row r="30" spans="1:3" ht="15">
      <c r="A30" s="25" t="s">
        <v>15</v>
      </c>
      <c r="B30" s="24" t="s">
        <v>16</v>
      </c>
      <c r="C30" s="95">
        <v>436956910</v>
      </c>
    </row>
    <row r="31" spans="1:3" ht="15">
      <c r="A31" s="16"/>
      <c r="B31" s="26"/>
      <c r="C31" s="95"/>
    </row>
    <row r="32" spans="1:3" ht="15">
      <c r="A32" s="25" t="s">
        <v>17</v>
      </c>
      <c r="B32" s="24" t="s">
        <v>18</v>
      </c>
      <c r="C32" s="95">
        <v>1268000</v>
      </c>
    </row>
    <row r="33" spans="1:3" ht="15">
      <c r="A33" s="16"/>
      <c r="B33" s="26"/>
      <c r="C33" s="95"/>
    </row>
    <row r="34" spans="1:3" ht="15">
      <c r="A34" s="25" t="s">
        <v>19</v>
      </c>
      <c r="B34" s="24" t="s">
        <v>20</v>
      </c>
      <c r="C34" s="95">
        <v>12430550</v>
      </c>
    </row>
    <row r="35" spans="1:3" ht="15">
      <c r="A35" s="16"/>
      <c r="B35" s="26"/>
      <c r="C35" s="100"/>
    </row>
    <row r="36" spans="1:3" ht="15">
      <c r="A36" s="25" t="s">
        <v>21</v>
      </c>
      <c r="B36" s="24" t="s">
        <v>22</v>
      </c>
      <c r="C36" s="95">
        <v>765000</v>
      </c>
    </row>
    <row r="37" spans="1:3" ht="15">
      <c r="A37" s="16"/>
      <c r="B37" s="26"/>
      <c r="C37" s="95"/>
    </row>
    <row r="38" spans="1:3" ht="26.25">
      <c r="A38" s="25" t="s">
        <v>23</v>
      </c>
      <c r="B38" s="24" t="s">
        <v>24</v>
      </c>
      <c r="C38" s="95">
        <v>2314630</v>
      </c>
    </row>
    <row r="39" spans="1:3" ht="15">
      <c r="A39" s="16"/>
      <c r="B39" s="26"/>
      <c r="C39" s="95"/>
    </row>
    <row r="40" spans="1:3" ht="21" customHeight="1" thickBot="1">
      <c r="A40" s="29" t="s">
        <v>25</v>
      </c>
      <c r="B40" s="28" t="s">
        <v>94</v>
      </c>
      <c r="C40" s="96">
        <f>+C30+C32+C34+C36+C38</f>
        <v>453735090</v>
      </c>
    </row>
    <row r="41" spans="1:3" ht="15.75" thickTop="1">
      <c r="A41" s="22" t="s">
        <v>27</v>
      </c>
      <c r="B41" s="18" t="s">
        <v>28</v>
      </c>
      <c r="C41" s="95"/>
    </row>
    <row r="42" spans="1:3" ht="15">
      <c r="A42" s="16"/>
      <c r="B42" s="24"/>
      <c r="C42" s="95"/>
    </row>
    <row r="43" spans="1:3" ht="26.25">
      <c r="A43" s="25" t="s">
        <v>29</v>
      </c>
      <c r="B43" s="24" t="s">
        <v>30</v>
      </c>
      <c r="C43" s="95">
        <v>761418750</v>
      </c>
    </row>
    <row r="44" spans="1:3" ht="15">
      <c r="A44" s="16"/>
      <c r="B44" s="26"/>
      <c r="C44" s="95"/>
    </row>
    <row r="45" spans="1:3" ht="26.25">
      <c r="A45" s="25" t="s">
        <v>31</v>
      </c>
      <c r="B45" s="24" t="s">
        <v>32</v>
      </c>
      <c r="C45" s="95">
        <v>387630000</v>
      </c>
    </row>
    <row r="46" spans="1:3" ht="15">
      <c r="A46" s="16"/>
      <c r="B46" s="26"/>
      <c r="C46" s="95"/>
    </row>
    <row r="47" spans="1:3" ht="15">
      <c r="A47" s="25" t="s">
        <v>33</v>
      </c>
      <c r="B47" s="24" t="s">
        <v>34</v>
      </c>
      <c r="C47" s="95">
        <v>17442480</v>
      </c>
    </row>
    <row r="48" spans="1:3" ht="15">
      <c r="A48" s="16"/>
      <c r="B48" s="26"/>
      <c r="C48" s="95"/>
    </row>
    <row r="49" spans="1:3" ht="15">
      <c r="A49" s="25" t="s">
        <v>35</v>
      </c>
      <c r="B49" s="24" t="s">
        <v>36</v>
      </c>
      <c r="C49" s="95">
        <v>102200000</v>
      </c>
    </row>
    <row r="50" spans="1:3" ht="15">
      <c r="A50" s="16"/>
      <c r="B50" s="26"/>
      <c r="C50" s="95"/>
    </row>
    <row r="51" spans="1:3" ht="15">
      <c r="A51" s="25" t="s">
        <v>37</v>
      </c>
      <c r="B51" s="24" t="s">
        <v>38</v>
      </c>
      <c r="C51" s="95">
        <v>178271030</v>
      </c>
    </row>
    <row r="52" spans="1:3" ht="15">
      <c r="A52" s="16"/>
      <c r="B52" s="26"/>
      <c r="C52" s="95"/>
    </row>
    <row r="53" spans="1:3" ht="20.25" customHeight="1" thickBot="1">
      <c r="A53" s="29" t="s">
        <v>39</v>
      </c>
      <c r="B53" s="28" t="s">
        <v>95</v>
      </c>
      <c r="C53" s="96">
        <f>+C43+C45+C47+C49+C51</f>
        <v>1446962260</v>
      </c>
    </row>
    <row r="54" spans="1:3" ht="15.75" thickTop="1">
      <c r="A54" s="22" t="s">
        <v>41</v>
      </c>
      <c r="B54" s="18" t="s">
        <v>42</v>
      </c>
      <c r="C54" s="95"/>
    </row>
    <row r="55" spans="1:3" ht="15">
      <c r="A55" s="16"/>
      <c r="B55" s="24"/>
      <c r="C55" s="95"/>
    </row>
    <row r="56" spans="1:3" ht="15">
      <c r="A56" s="25" t="s">
        <v>43</v>
      </c>
      <c r="B56" s="24" t="s">
        <v>44</v>
      </c>
      <c r="C56" s="95">
        <v>200000</v>
      </c>
    </row>
    <row r="57" spans="1:3" ht="15">
      <c r="A57" s="16"/>
      <c r="B57" s="26"/>
      <c r="C57" s="95"/>
    </row>
    <row r="58" spans="1:3" ht="15">
      <c r="A58" s="25" t="s">
        <v>45</v>
      </c>
      <c r="B58" s="24" t="s">
        <v>46</v>
      </c>
      <c r="C58" s="95">
        <v>220928045.35</v>
      </c>
    </row>
    <row r="59" spans="1:3" ht="15">
      <c r="A59" s="16"/>
      <c r="B59" s="26"/>
      <c r="C59" s="95"/>
    </row>
    <row r="60" spans="1:3" ht="15">
      <c r="A60" s="25" t="s">
        <v>47</v>
      </c>
      <c r="B60" s="24" t="s">
        <v>48</v>
      </c>
      <c r="C60" s="95">
        <v>0</v>
      </c>
    </row>
    <row r="61" spans="1:3" ht="15">
      <c r="A61" s="16"/>
      <c r="B61" s="26"/>
      <c r="C61" s="95"/>
    </row>
    <row r="62" spans="1:3" ht="15">
      <c r="A62" s="25" t="s">
        <v>49</v>
      </c>
      <c r="B62" s="24" t="s">
        <v>50</v>
      </c>
      <c r="C62" s="95">
        <v>1074352732.97</v>
      </c>
    </row>
    <row r="63" spans="1:3" ht="15">
      <c r="A63" s="16"/>
      <c r="B63" s="26"/>
      <c r="C63" s="95"/>
    </row>
    <row r="64" spans="1:3" ht="15">
      <c r="A64" s="25" t="s">
        <v>51</v>
      </c>
      <c r="B64" s="24" t="s">
        <v>52</v>
      </c>
      <c r="C64" s="95">
        <v>158566730</v>
      </c>
    </row>
    <row r="65" spans="1:3" ht="15">
      <c r="A65" s="16"/>
      <c r="B65" s="26"/>
      <c r="C65" s="95"/>
    </row>
    <row r="66" spans="1:3" ht="23.25" customHeight="1" thickBot="1">
      <c r="A66" s="29" t="s">
        <v>53</v>
      </c>
      <c r="B66" s="28" t="s">
        <v>99</v>
      </c>
      <c r="C66" s="96">
        <f>+C56+C58+C60+C62+C64</f>
        <v>1454047508.32</v>
      </c>
    </row>
    <row r="67" spans="1:3" ht="15.75" thickTop="1">
      <c r="A67" s="22" t="s">
        <v>55</v>
      </c>
      <c r="B67" s="18" t="s">
        <v>56</v>
      </c>
      <c r="C67" s="95"/>
    </row>
    <row r="68" spans="1:3" ht="15">
      <c r="A68" s="25"/>
      <c r="B68" s="30"/>
      <c r="C68" s="95"/>
    </row>
    <row r="69" spans="1:3" ht="15">
      <c r="A69" s="25" t="s">
        <v>57</v>
      </c>
      <c r="B69" s="24" t="s">
        <v>58</v>
      </c>
      <c r="C69" s="95">
        <v>0</v>
      </c>
    </row>
    <row r="70" spans="1:3" ht="15">
      <c r="A70" s="25"/>
      <c r="B70" s="30"/>
      <c r="C70" s="95"/>
    </row>
    <row r="71" spans="1:3" ht="15">
      <c r="A71" s="25" t="s">
        <v>59</v>
      </c>
      <c r="B71" s="24" t="s">
        <v>60</v>
      </c>
      <c r="C71" s="95">
        <v>0</v>
      </c>
    </row>
    <row r="72" spans="1:3" ht="15">
      <c r="A72" s="16"/>
      <c r="B72" s="26"/>
      <c r="C72" s="95"/>
    </row>
    <row r="73" spans="1:3" ht="15">
      <c r="A73" s="25" t="s">
        <v>61</v>
      </c>
      <c r="B73" s="24" t="s">
        <v>62</v>
      </c>
      <c r="C73" s="95">
        <v>2000000</v>
      </c>
    </row>
    <row r="74" spans="1:3" ht="15">
      <c r="A74" s="25"/>
      <c r="B74" s="24"/>
      <c r="C74" s="95"/>
    </row>
    <row r="75" spans="1:3" ht="15">
      <c r="A75" s="25" t="s">
        <v>63</v>
      </c>
      <c r="B75" s="24" t="s">
        <v>64</v>
      </c>
      <c r="C75" s="95">
        <v>500000000</v>
      </c>
    </row>
    <row r="76" spans="1:3" ht="15">
      <c r="A76" s="16"/>
      <c r="B76" s="18"/>
      <c r="C76" s="95"/>
    </row>
    <row r="77" spans="1:3" ht="21" customHeight="1" thickBot="1">
      <c r="A77" s="29" t="s">
        <v>65</v>
      </c>
      <c r="B77" s="28" t="s">
        <v>100</v>
      </c>
      <c r="C77" s="96">
        <f>+C69+C71+C73+C75</f>
        <v>502000000</v>
      </c>
    </row>
    <row r="78" spans="1:3" ht="15.75" thickTop="1">
      <c r="A78" s="22" t="s">
        <v>67</v>
      </c>
      <c r="B78" s="18" t="s">
        <v>68</v>
      </c>
      <c r="C78" s="95"/>
    </row>
    <row r="79" spans="1:3" ht="15">
      <c r="A79" s="16"/>
      <c r="B79" s="24"/>
      <c r="C79" s="95"/>
    </row>
    <row r="80" spans="1:3" ht="15">
      <c r="A80" s="25" t="s">
        <v>69</v>
      </c>
      <c r="B80" s="24" t="s">
        <v>70</v>
      </c>
      <c r="C80" s="95">
        <v>0</v>
      </c>
    </row>
    <row r="81" spans="1:3" ht="15">
      <c r="A81" s="16"/>
      <c r="B81" s="26"/>
      <c r="C81" s="95"/>
    </row>
    <row r="82" spans="1:3" ht="15">
      <c r="A82" s="25" t="s">
        <v>71</v>
      </c>
      <c r="B82" s="24" t="s">
        <v>72</v>
      </c>
      <c r="C82" s="95">
        <v>0</v>
      </c>
    </row>
    <row r="83" spans="1:3" ht="15">
      <c r="A83" s="16"/>
      <c r="B83" s="26"/>
      <c r="C83" s="95"/>
    </row>
    <row r="84" spans="1:3" ht="15">
      <c r="A84" s="25" t="s">
        <v>73</v>
      </c>
      <c r="B84" s="24" t="s">
        <v>74</v>
      </c>
      <c r="C84" s="95">
        <v>119829374.78</v>
      </c>
    </row>
    <row r="85" spans="1:3" ht="15">
      <c r="A85" s="16"/>
      <c r="B85" s="26"/>
      <c r="C85" s="95"/>
    </row>
    <row r="86" spans="1:3" ht="15">
      <c r="A86" s="25" t="s">
        <v>75</v>
      </c>
      <c r="B86" s="24" t="s">
        <v>76</v>
      </c>
      <c r="C86" s="95">
        <v>0</v>
      </c>
    </row>
    <row r="87" spans="1:3" ht="15">
      <c r="A87" s="16"/>
      <c r="B87" s="18"/>
      <c r="C87" s="95"/>
    </row>
    <row r="88" spans="1:3" ht="25.5" customHeight="1" thickBot="1">
      <c r="A88" s="29" t="s">
        <v>77</v>
      </c>
      <c r="B88" s="28" t="s">
        <v>101</v>
      </c>
      <c r="C88" s="96">
        <f>+C80+C82+C84+C86</f>
        <v>119829374.78</v>
      </c>
    </row>
    <row r="89" spans="1:3" ht="15.75" thickTop="1">
      <c r="A89" s="22" t="s">
        <v>78</v>
      </c>
      <c r="B89" s="18" t="s">
        <v>79</v>
      </c>
      <c r="C89" s="95"/>
    </row>
    <row r="90" spans="1:3" ht="15">
      <c r="A90" s="16"/>
      <c r="B90" s="24"/>
      <c r="C90" s="95"/>
    </row>
    <row r="91" spans="1:3" ht="15">
      <c r="A91" s="25" t="s">
        <v>80</v>
      </c>
      <c r="B91" s="24" t="s">
        <v>81</v>
      </c>
      <c r="C91" s="95">
        <v>764000000</v>
      </c>
    </row>
    <row r="92" spans="1:3" ht="15">
      <c r="A92" s="16"/>
      <c r="B92" s="26"/>
      <c r="C92" s="95"/>
    </row>
    <row r="93" spans="1:3" ht="26.25" customHeight="1" thickBot="1">
      <c r="A93" s="27">
        <v>70000</v>
      </c>
      <c r="B93" s="28" t="s">
        <v>102</v>
      </c>
      <c r="C93" s="96">
        <f>+C91</f>
        <v>764000000</v>
      </c>
    </row>
    <row r="94" spans="1:3" ht="15.75" thickTop="1">
      <c r="A94" s="22" t="s">
        <v>83</v>
      </c>
      <c r="B94" s="18" t="s">
        <v>84</v>
      </c>
      <c r="C94" s="95"/>
    </row>
    <row r="95" spans="1:3" ht="15">
      <c r="A95" s="16"/>
      <c r="B95" s="24"/>
      <c r="C95" s="95"/>
    </row>
    <row r="96" spans="1:3" ht="15">
      <c r="A96" s="25" t="s">
        <v>85</v>
      </c>
      <c r="B96" s="24" t="s">
        <v>86</v>
      </c>
      <c r="C96" s="95">
        <v>222618100</v>
      </c>
    </row>
    <row r="97" spans="1:3" ht="15">
      <c r="A97" s="16"/>
      <c r="B97" s="26"/>
      <c r="C97" s="95"/>
    </row>
    <row r="98" spans="1:3" ht="15">
      <c r="A98" s="25" t="s">
        <v>87</v>
      </c>
      <c r="B98" s="24" t="s">
        <v>88</v>
      </c>
      <c r="C98" s="95">
        <v>145511900</v>
      </c>
    </row>
    <row r="99" spans="1:3" ht="15">
      <c r="A99" s="16"/>
      <c r="B99" s="26"/>
      <c r="C99" s="95"/>
    </row>
    <row r="100" spans="1:3" ht="24.75" customHeight="1" thickBot="1">
      <c r="A100" s="27">
        <v>90000</v>
      </c>
      <c r="B100" s="28" t="s">
        <v>103</v>
      </c>
      <c r="C100" s="96">
        <f>+C96+C98</f>
        <v>368130000</v>
      </c>
    </row>
    <row r="101" spans="1:3" ht="15.75" thickTop="1">
      <c r="A101" s="25"/>
      <c r="B101" s="18"/>
      <c r="C101" s="95"/>
    </row>
    <row r="102" spans="1:3" ht="15.75" thickBot="1">
      <c r="A102" s="20"/>
      <c r="B102" s="31" t="s">
        <v>89</v>
      </c>
      <c r="C102" s="94">
        <f>+C100+C93+C88+C77+C66+C53+C40+C27</f>
        <v>6479801233.1</v>
      </c>
    </row>
    <row r="103" spans="1:3" ht="16.5" thickBot="1" thickTop="1">
      <c r="A103" s="32"/>
      <c r="B103" s="33" t="s">
        <v>90</v>
      </c>
      <c r="C103" s="97">
        <f>+C102+C10+C12+C14</f>
        <v>6785710855.900001</v>
      </c>
    </row>
    <row r="104" spans="1:2" ht="15.75" thickTop="1">
      <c r="A104" s="9"/>
      <c r="B104" s="3"/>
    </row>
    <row r="105" spans="1:3" ht="13.5" customHeight="1">
      <c r="A105" s="34"/>
      <c r="B105" s="4"/>
      <c r="C105" s="4"/>
    </row>
    <row r="106" spans="1:3" ht="15">
      <c r="A106" s="34"/>
      <c r="B106" s="109"/>
      <c r="C106" s="109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4"/>
    </row>
    <row r="112" spans="1:2" ht="15">
      <c r="A112" s="5"/>
      <c r="B112" s="6"/>
    </row>
    <row r="113" spans="1:2" ht="15">
      <c r="A113" s="5"/>
      <c r="B113" s="7"/>
    </row>
    <row r="114" spans="1:2" ht="15">
      <c r="A114" s="5"/>
      <c r="B114" s="7"/>
    </row>
    <row r="115" spans="1:2" ht="15">
      <c r="A115" s="5"/>
      <c r="B115" s="7"/>
    </row>
    <row r="116" spans="1:2" ht="15">
      <c r="A116" s="5"/>
      <c r="B116" s="7"/>
    </row>
    <row r="117" spans="1:2" ht="15">
      <c r="A117" s="5"/>
      <c r="B117" s="8"/>
    </row>
    <row r="118" spans="1:2" ht="15">
      <c r="A118" s="5"/>
      <c r="B118" s="7"/>
    </row>
    <row r="119" spans="1:2" ht="15">
      <c r="A119" s="5"/>
      <c r="B119" s="6"/>
    </row>
    <row r="120" spans="1:2" ht="15">
      <c r="A120" s="5"/>
      <c r="B120" s="6"/>
    </row>
    <row r="121" spans="1:2" ht="15">
      <c r="A121" s="5"/>
      <c r="B121" s="6"/>
    </row>
    <row r="122" spans="1:2" ht="15">
      <c r="A122" s="5"/>
      <c r="B122" s="6"/>
    </row>
    <row r="123" spans="1:2" ht="15">
      <c r="A123" s="5"/>
      <c r="B123" s="6"/>
    </row>
    <row r="124" spans="1:2" ht="15">
      <c r="A124" s="5"/>
      <c r="B124" s="6"/>
    </row>
    <row r="125" spans="1:2" ht="15">
      <c r="A125" s="5"/>
      <c r="B125" s="6"/>
    </row>
    <row r="126" spans="1:2" ht="15">
      <c r="A126" s="5"/>
      <c r="B126" s="6"/>
    </row>
    <row r="127" spans="1:2" ht="15">
      <c r="A127" s="5"/>
      <c r="B127" s="6"/>
    </row>
    <row r="128" spans="1:2" ht="15">
      <c r="A128" s="5"/>
      <c r="B128" s="6"/>
    </row>
    <row r="129" spans="1:2" ht="15">
      <c r="A129" s="5"/>
      <c r="B129" s="6"/>
    </row>
    <row r="130" spans="1:2" ht="15">
      <c r="A130" s="5"/>
      <c r="B130" s="6"/>
    </row>
    <row r="131" spans="1:2" ht="15">
      <c r="A131" s="5"/>
      <c r="B131" s="6"/>
    </row>
    <row r="132" spans="1:2" ht="15">
      <c r="A132" s="5"/>
      <c r="B132" s="6"/>
    </row>
    <row r="133" spans="1:2" ht="15">
      <c r="A133" s="5"/>
      <c r="B133" s="6"/>
    </row>
    <row r="134" spans="1:2" ht="15">
      <c r="A134" s="5"/>
      <c r="B134" s="6"/>
    </row>
    <row r="135" spans="1:2" ht="15">
      <c r="A135" s="5"/>
      <c r="B135" s="6"/>
    </row>
    <row r="136" spans="1:2" ht="15">
      <c r="A136" s="5"/>
      <c r="B136" s="6"/>
    </row>
  </sheetData>
  <sheetProtection/>
  <mergeCells count="3">
    <mergeCell ref="A7:A8"/>
    <mergeCell ref="B7:B8"/>
    <mergeCell ref="B106:C10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8" sqref="D8"/>
    </sheetView>
  </sheetViews>
  <sheetFormatPr defaultColWidth="9.140625" defaultRowHeight="15"/>
  <cols>
    <col min="1" max="1" width="6.421875" style="42" customWidth="1"/>
    <col min="2" max="2" width="48.7109375" style="42" customWidth="1"/>
    <col min="3" max="3" width="16.57421875" style="0" customWidth="1"/>
    <col min="4" max="4" width="17.28125" style="0" customWidth="1"/>
    <col min="5" max="5" width="18.421875" style="0" customWidth="1"/>
    <col min="6" max="6" width="15.00390625" style="0" customWidth="1"/>
    <col min="7" max="7" width="13.57421875" style="0" customWidth="1"/>
    <col min="8" max="8" width="15.28125" style="0" customWidth="1"/>
    <col min="9" max="9" width="15.8515625" style="0" customWidth="1"/>
    <col min="10" max="10" width="12.8515625" style="0" customWidth="1"/>
    <col min="11" max="11" width="15.7109375" style="0" customWidth="1"/>
    <col min="12" max="12" width="14.8515625" style="0" customWidth="1"/>
    <col min="13" max="13" width="15.8515625" style="0" customWidth="1"/>
    <col min="14" max="14" width="15.00390625" style="0" customWidth="1"/>
    <col min="15" max="15" width="16.140625" style="0" customWidth="1"/>
    <col min="16" max="16" width="14.7109375" style="0" customWidth="1"/>
    <col min="17" max="17" width="15.57421875" style="0" customWidth="1"/>
    <col min="18" max="18" width="14.57421875" style="0" customWidth="1"/>
    <col min="19" max="19" width="16.28125" style="0" customWidth="1"/>
    <col min="20" max="20" width="14.421875" style="0" customWidth="1"/>
    <col min="21" max="21" width="14.7109375" style="0" customWidth="1"/>
    <col min="22" max="22" width="11.421875" style="0" customWidth="1"/>
    <col min="23" max="23" width="13.28125" style="0" customWidth="1"/>
    <col min="24" max="24" width="15.140625" style="0" customWidth="1"/>
    <col min="25" max="25" width="16.8515625" style="0" customWidth="1"/>
    <col min="26" max="26" width="15.28125" style="0" customWidth="1"/>
    <col min="27" max="27" width="15.57421875" style="0" customWidth="1"/>
    <col min="28" max="28" width="15.140625" style="0" customWidth="1"/>
    <col min="29" max="29" width="15.28125" style="0" customWidth="1"/>
    <col min="30" max="30" width="17.00390625" style="0" customWidth="1"/>
    <col min="31" max="31" width="16.7109375" style="0" customWidth="1"/>
    <col min="32" max="32" width="16.8515625" style="0" customWidth="1"/>
    <col min="33" max="33" width="13.28125" style="0" customWidth="1"/>
    <col min="34" max="34" width="10.8515625" style="0" customWidth="1"/>
    <col min="35" max="35" width="13.28125" style="0" customWidth="1"/>
    <col min="36" max="36" width="15.28125" style="0" customWidth="1"/>
    <col min="37" max="37" width="14.140625" style="0" customWidth="1"/>
    <col min="38" max="38" width="15.28125" style="0" customWidth="1"/>
    <col min="39" max="39" width="13.28125" style="0" customWidth="1"/>
    <col min="40" max="40" width="12.00390625" style="0" customWidth="1"/>
    <col min="41" max="41" width="13.28125" style="0" customWidth="1"/>
    <col min="42" max="42" width="15.00390625" style="0" customWidth="1"/>
    <col min="43" max="45" width="14.28125" style="0" customWidth="1"/>
    <col min="46" max="46" width="11.7109375" style="0" customWidth="1"/>
    <col min="47" max="47" width="14.28125" style="0" customWidth="1"/>
    <col min="48" max="48" width="11.57421875" style="0" customWidth="1"/>
    <col min="49" max="49" width="12.00390625" style="0" customWidth="1"/>
    <col min="50" max="50" width="11.57421875" style="0" customWidth="1"/>
    <col min="51" max="51" width="9.140625" style="0" customWidth="1"/>
    <col min="52" max="52" width="10.421875" style="0" customWidth="1"/>
    <col min="53" max="54" width="9.140625" style="0" customWidth="1"/>
    <col min="55" max="55" width="10.140625" style="0" customWidth="1"/>
    <col min="56" max="56" width="9.140625" style="0" customWidth="1"/>
    <col min="57" max="57" width="13.28125" style="0" customWidth="1"/>
    <col min="58" max="58" width="10.57421875" style="0" customWidth="1"/>
    <col min="59" max="59" width="13.28125" style="0" customWidth="1"/>
    <col min="60" max="60" width="15.28125" style="0" customWidth="1"/>
    <col min="61" max="61" width="10.7109375" style="0" customWidth="1"/>
    <col min="62" max="62" width="14.28125" style="0" customWidth="1"/>
    <col min="63" max="63" width="11.57421875" style="0" customWidth="1"/>
    <col min="64" max="64" width="10.421875" style="0" customWidth="1"/>
    <col min="65" max="65" width="11.57421875" style="0" customWidth="1"/>
    <col min="66" max="66" width="15.28125" style="0" bestFit="1" customWidth="1"/>
    <col min="67" max="67" width="11.00390625" style="0" customWidth="1"/>
    <col min="68" max="69" width="15.28125" style="0" bestFit="1" customWidth="1"/>
    <col min="70" max="70" width="11.57421875" style="0" customWidth="1"/>
    <col min="71" max="71" width="15.28125" style="0" bestFit="1" customWidth="1"/>
    <col min="72" max="72" width="13.00390625" style="0" customWidth="1"/>
    <col min="73" max="75" width="16.8515625" style="0" bestFit="1" customWidth="1"/>
    <col min="79" max="79" width="19.421875" style="0" customWidth="1"/>
  </cols>
  <sheetData>
    <row r="1" spans="1:2" ht="15">
      <c r="A1"/>
      <c r="B1"/>
    </row>
    <row r="2" spans="1:2" ht="15">
      <c r="A2" s="36"/>
      <c r="B2" s="36"/>
    </row>
    <row r="3" spans="1:75" ht="15.75">
      <c r="A3" s="83" t="s">
        <v>164</v>
      </c>
      <c r="B3"/>
      <c r="BW3" s="81"/>
    </row>
    <row r="4" spans="1:2" ht="21.75" thickBot="1">
      <c r="A4" s="82" t="s">
        <v>170</v>
      </c>
      <c r="B4"/>
    </row>
    <row r="5" spans="1:75" ht="15.75" thickTop="1">
      <c r="A5" s="120" t="s">
        <v>104</v>
      </c>
      <c r="B5" s="121"/>
      <c r="C5" s="116">
        <v>1</v>
      </c>
      <c r="D5" s="116"/>
      <c r="E5" s="116"/>
      <c r="F5" s="116">
        <v>2</v>
      </c>
      <c r="G5" s="116"/>
      <c r="H5" s="116"/>
      <c r="I5" s="116">
        <v>3</v>
      </c>
      <c r="J5" s="116"/>
      <c r="K5" s="116"/>
      <c r="L5" s="116">
        <v>4</v>
      </c>
      <c r="M5" s="116"/>
      <c r="N5" s="116"/>
      <c r="O5" s="117">
        <v>5</v>
      </c>
      <c r="P5" s="118"/>
      <c r="Q5" s="119"/>
      <c r="R5" s="117">
        <v>6</v>
      </c>
      <c r="S5" s="118"/>
      <c r="T5" s="119"/>
      <c r="U5" s="117">
        <v>7</v>
      </c>
      <c r="V5" s="118"/>
      <c r="W5" s="119"/>
      <c r="X5" s="117">
        <v>8</v>
      </c>
      <c r="Y5" s="118"/>
      <c r="Z5" s="119"/>
      <c r="AA5" s="117">
        <v>9</v>
      </c>
      <c r="AB5" s="118"/>
      <c r="AC5" s="119"/>
      <c r="AD5" s="117">
        <v>10</v>
      </c>
      <c r="AE5" s="118"/>
      <c r="AF5" s="119"/>
      <c r="AG5" s="117">
        <v>11</v>
      </c>
      <c r="AH5" s="118"/>
      <c r="AI5" s="119"/>
      <c r="AJ5" s="117">
        <v>12</v>
      </c>
      <c r="AK5" s="118"/>
      <c r="AL5" s="119"/>
      <c r="AM5" s="117">
        <v>13</v>
      </c>
      <c r="AN5" s="118"/>
      <c r="AO5" s="119"/>
      <c r="AP5" s="117">
        <v>14</v>
      </c>
      <c r="AQ5" s="118"/>
      <c r="AR5" s="119"/>
      <c r="AS5" s="117">
        <v>15</v>
      </c>
      <c r="AT5" s="118"/>
      <c r="AU5" s="119"/>
      <c r="AV5" s="117">
        <v>16</v>
      </c>
      <c r="AW5" s="118"/>
      <c r="AX5" s="119"/>
      <c r="AY5" s="117">
        <v>17</v>
      </c>
      <c r="AZ5" s="118"/>
      <c r="BA5" s="119"/>
      <c r="BB5" s="117">
        <v>18</v>
      </c>
      <c r="BC5" s="118"/>
      <c r="BD5" s="119"/>
      <c r="BE5" s="117">
        <v>19</v>
      </c>
      <c r="BF5" s="118"/>
      <c r="BG5" s="119"/>
      <c r="BH5" s="117">
        <v>20</v>
      </c>
      <c r="BI5" s="118"/>
      <c r="BJ5" s="119"/>
      <c r="BK5" s="117">
        <v>50</v>
      </c>
      <c r="BL5" s="118"/>
      <c r="BM5" s="119"/>
      <c r="BN5" s="117">
        <v>60</v>
      </c>
      <c r="BO5" s="118"/>
      <c r="BP5" s="119"/>
      <c r="BQ5" s="117">
        <v>99</v>
      </c>
      <c r="BR5" s="118"/>
      <c r="BS5" s="119"/>
      <c r="BT5" s="129" t="s">
        <v>162</v>
      </c>
      <c r="BU5" s="131" t="s">
        <v>163</v>
      </c>
      <c r="BV5" s="132"/>
      <c r="BW5" s="133"/>
    </row>
    <row r="6" spans="1:75" ht="36" customHeight="1">
      <c r="A6" s="122"/>
      <c r="B6" s="123"/>
      <c r="C6" s="111" t="s">
        <v>134</v>
      </c>
      <c r="D6" s="112"/>
      <c r="E6" s="113"/>
      <c r="F6" s="111" t="s">
        <v>138</v>
      </c>
      <c r="G6" s="112"/>
      <c r="H6" s="113"/>
      <c r="I6" s="111" t="s">
        <v>139</v>
      </c>
      <c r="J6" s="112"/>
      <c r="K6" s="113"/>
      <c r="L6" s="111" t="s">
        <v>140</v>
      </c>
      <c r="M6" s="112"/>
      <c r="N6" s="113"/>
      <c r="O6" s="111" t="s">
        <v>141</v>
      </c>
      <c r="P6" s="112"/>
      <c r="Q6" s="113"/>
      <c r="R6" s="111" t="s">
        <v>144</v>
      </c>
      <c r="S6" s="112"/>
      <c r="T6" s="113"/>
      <c r="U6" s="111" t="s">
        <v>145</v>
      </c>
      <c r="V6" s="112"/>
      <c r="W6" s="113"/>
      <c r="X6" s="111" t="s">
        <v>146</v>
      </c>
      <c r="Y6" s="112"/>
      <c r="Z6" s="113"/>
      <c r="AA6" s="111" t="s">
        <v>147</v>
      </c>
      <c r="AB6" s="112"/>
      <c r="AC6" s="113"/>
      <c r="AD6" s="111" t="s">
        <v>148</v>
      </c>
      <c r="AE6" s="112"/>
      <c r="AF6" s="113"/>
      <c r="AG6" s="111" t="s">
        <v>149</v>
      </c>
      <c r="AH6" s="112"/>
      <c r="AI6" s="113"/>
      <c r="AJ6" s="111" t="s">
        <v>150</v>
      </c>
      <c r="AK6" s="112"/>
      <c r="AL6" s="113"/>
      <c r="AM6" s="111" t="s">
        <v>151</v>
      </c>
      <c r="AN6" s="112"/>
      <c r="AO6" s="113"/>
      <c r="AP6" s="111" t="s">
        <v>152</v>
      </c>
      <c r="AQ6" s="112"/>
      <c r="AR6" s="113"/>
      <c r="AS6" s="111" t="s">
        <v>153</v>
      </c>
      <c r="AT6" s="112"/>
      <c r="AU6" s="113"/>
      <c r="AV6" s="111" t="s">
        <v>154</v>
      </c>
      <c r="AW6" s="112"/>
      <c r="AX6" s="113"/>
      <c r="AY6" s="111" t="s">
        <v>155</v>
      </c>
      <c r="AZ6" s="112"/>
      <c r="BA6" s="113"/>
      <c r="BB6" s="111" t="s">
        <v>156</v>
      </c>
      <c r="BC6" s="112"/>
      <c r="BD6" s="113"/>
      <c r="BE6" s="111" t="s">
        <v>157</v>
      </c>
      <c r="BF6" s="112"/>
      <c r="BG6" s="113"/>
      <c r="BH6" s="111" t="s">
        <v>158</v>
      </c>
      <c r="BI6" s="112"/>
      <c r="BJ6" s="113"/>
      <c r="BK6" s="111" t="s">
        <v>159</v>
      </c>
      <c r="BL6" s="112"/>
      <c r="BM6" s="113"/>
      <c r="BN6" s="111" t="s">
        <v>160</v>
      </c>
      <c r="BO6" s="112"/>
      <c r="BP6" s="113"/>
      <c r="BQ6" s="111" t="s">
        <v>161</v>
      </c>
      <c r="BR6" s="112"/>
      <c r="BS6" s="113"/>
      <c r="BT6" s="130"/>
      <c r="BU6" s="134"/>
      <c r="BV6" s="135"/>
      <c r="BW6" s="136"/>
    </row>
    <row r="7" spans="1:75" ht="15">
      <c r="A7" s="124"/>
      <c r="B7" s="125"/>
      <c r="C7" s="114" t="s">
        <v>135</v>
      </c>
      <c r="D7" s="115"/>
      <c r="E7" s="12" t="s">
        <v>136</v>
      </c>
      <c r="F7" s="114" t="s">
        <v>135</v>
      </c>
      <c r="G7" s="115"/>
      <c r="H7" s="12" t="s">
        <v>136</v>
      </c>
      <c r="I7" s="114" t="s">
        <v>135</v>
      </c>
      <c r="J7" s="115"/>
      <c r="K7" s="12" t="s">
        <v>136</v>
      </c>
      <c r="L7" s="114" t="s">
        <v>135</v>
      </c>
      <c r="M7" s="115"/>
      <c r="N7" s="12" t="s">
        <v>136</v>
      </c>
      <c r="O7" s="114" t="s">
        <v>135</v>
      </c>
      <c r="P7" s="115"/>
      <c r="Q7" s="76" t="s">
        <v>136</v>
      </c>
      <c r="R7" s="114" t="s">
        <v>135</v>
      </c>
      <c r="S7" s="115"/>
      <c r="T7" s="13" t="s">
        <v>136</v>
      </c>
      <c r="U7" s="127" t="s">
        <v>135</v>
      </c>
      <c r="V7" s="128"/>
      <c r="W7" s="13" t="s">
        <v>136</v>
      </c>
      <c r="X7" s="114" t="s">
        <v>135</v>
      </c>
      <c r="Y7" s="115"/>
      <c r="Z7" s="13" t="s">
        <v>136</v>
      </c>
      <c r="AA7" s="114" t="s">
        <v>135</v>
      </c>
      <c r="AB7" s="115"/>
      <c r="AC7" s="13" t="s">
        <v>136</v>
      </c>
      <c r="AD7" s="114" t="s">
        <v>135</v>
      </c>
      <c r="AE7" s="115"/>
      <c r="AF7" s="76" t="s">
        <v>136</v>
      </c>
      <c r="AG7" s="114" t="s">
        <v>135</v>
      </c>
      <c r="AH7" s="115"/>
      <c r="AI7" s="13" t="s">
        <v>136</v>
      </c>
      <c r="AJ7" s="114" t="s">
        <v>135</v>
      </c>
      <c r="AK7" s="115"/>
      <c r="AL7" s="13" t="s">
        <v>136</v>
      </c>
      <c r="AM7" s="127" t="s">
        <v>135</v>
      </c>
      <c r="AN7" s="128"/>
      <c r="AO7" s="13" t="s">
        <v>136</v>
      </c>
      <c r="AP7" s="114" t="s">
        <v>135</v>
      </c>
      <c r="AQ7" s="115"/>
      <c r="AR7" s="13" t="s">
        <v>136</v>
      </c>
      <c r="AS7" s="127" t="s">
        <v>135</v>
      </c>
      <c r="AT7" s="128"/>
      <c r="AU7" s="76" t="s">
        <v>136</v>
      </c>
      <c r="AV7" s="114" t="s">
        <v>135</v>
      </c>
      <c r="AW7" s="115"/>
      <c r="AX7" s="13" t="s">
        <v>136</v>
      </c>
      <c r="AY7" s="114" t="s">
        <v>135</v>
      </c>
      <c r="AZ7" s="115"/>
      <c r="BA7" t="s">
        <v>136</v>
      </c>
      <c r="BB7" s="114" t="s">
        <v>135</v>
      </c>
      <c r="BC7" s="115"/>
      <c r="BD7" s="76" t="s">
        <v>136</v>
      </c>
      <c r="BE7" s="114" t="s">
        <v>135</v>
      </c>
      <c r="BF7" s="115"/>
      <c r="BG7" s="76" t="s">
        <v>136</v>
      </c>
      <c r="BH7" s="114" t="s">
        <v>135</v>
      </c>
      <c r="BI7" s="115"/>
      <c r="BJ7" s="76" t="s">
        <v>136</v>
      </c>
      <c r="BK7" s="114" t="s">
        <v>135</v>
      </c>
      <c r="BL7" s="115"/>
      <c r="BM7" s="76" t="s">
        <v>136</v>
      </c>
      <c r="BN7" s="114" t="s">
        <v>135</v>
      </c>
      <c r="BO7" s="115"/>
      <c r="BP7" s="76" t="s">
        <v>136</v>
      </c>
      <c r="BQ7" s="114" t="s">
        <v>135</v>
      </c>
      <c r="BR7" s="115"/>
      <c r="BS7" s="76" t="s">
        <v>136</v>
      </c>
      <c r="BT7" s="77" t="s">
        <v>135</v>
      </c>
      <c r="BU7" s="114" t="s">
        <v>135</v>
      </c>
      <c r="BV7" s="115"/>
      <c r="BW7" s="104" t="s">
        <v>136</v>
      </c>
    </row>
    <row r="8" spans="1:75" ht="43.5" customHeight="1" thickBot="1">
      <c r="A8" s="126"/>
      <c r="B8" s="125"/>
      <c r="C8" s="43"/>
      <c r="D8" s="47" t="s">
        <v>137</v>
      </c>
      <c r="E8" s="19"/>
      <c r="F8" s="19"/>
      <c r="G8" s="44" t="s">
        <v>137</v>
      </c>
      <c r="H8" s="19"/>
      <c r="I8" s="19"/>
      <c r="J8" s="44" t="s">
        <v>137</v>
      </c>
      <c r="K8" s="19"/>
      <c r="L8" s="19"/>
      <c r="M8" s="44" t="s">
        <v>137</v>
      </c>
      <c r="N8" s="19"/>
      <c r="O8" s="19"/>
      <c r="P8" s="44" t="s">
        <v>137</v>
      </c>
      <c r="Q8" s="19"/>
      <c r="R8" s="43"/>
      <c r="S8" s="48" t="s">
        <v>137</v>
      </c>
      <c r="T8" s="19"/>
      <c r="U8" s="43"/>
      <c r="V8" s="48" t="s">
        <v>137</v>
      </c>
      <c r="W8" s="49"/>
      <c r="X8" s="43"/>
      <c r="Y8" s="48" t="s">
        <v>137</v>
      </c>
      <c r="Z8" s="19"/>
      <c r="AA8" s="43"/>
      <c r="AB8" s="48" t="s">
        <v>137</v>
      </c>
      <c r="AC8" s="19"/>
      <c r="AD8" s="43"/>
      <c r="AE8" s="48" t="s">
        <v>137</v>
      </c>
      <c r="AF8" s="19"/>
      <c r="AG8" s="43"/>
      <c r="AH8" s="48" t="s">
        <v>137</v>
      </c>
      <c r="AI8" s="19"/>
      <c r="AJ8" s="72"/>
      <c r="AK8" s="48" t="s">
        <v>137</v>
      </c>
      <c r="AL8" s="19"/>
      <c r="AM8" s="72"/>
      <c r="AN8" s="48" t="s">
        <v>137</v>
      </c>
      <c r="AO8" s="49"/>
      <c r="AP8" s="72"/>
      <c r="AQ8" s="48" t="s">
        <v>137</v>
      </c>
      <c r="AR8" s="19"/>
      <c r="AS8" s="72"/>
      <c r="AT8" s="48" t="s">
        <v>137</v>
      </c>
      <c r="AU8" s="49"/>
      <c r="AV8" s="43"/>
      <c r="AW8" s="48" t="s">
        <v>137</v>
      </c>
      <c r="AX8" s="19"/>
      <c r="AY8" s="43"/>
      <c r="AZ8" s="48" t="s">
        <v>137</v>
      </c>
      <c r="BA8" s="19"/>
      <c r="BB8" s="43"/>
      <c r="BC8" s="47" t="s">
        <v>137</v>
      </c>
      <c r="BD8" s="19"/>
      <c r="BE8" s="43"/>
      <c r="BF8" s="47" t="s">
        <v>137</v>
      </c>
      <c r="BG8" s="19"/>
      <c r="BH8" s="43"/>
      <c r="BI8" s="47" t="s">
        <v>137</v>
      </c>
      <c r="BJ8" s="19"/>
      <c r="BK8" s="43"/>
      <c r="BL8" s="47" t="s">
        <v>137</v>
      </c>
      <c r="BM8" s="19"/>
      <c r="BN8" s="43"/>
      <c r="BO8" s="47" t="s">
        <v>137</v>
      </c>
      <c r="BP8" s="19"/>
      <c r="BQ8" s="43"/>
      <c r="BR8" s="47" t="s">
        <v>137</v>
      </c>
      <c r="BS8" s="19"/>
      <c r="BU8" s="43"/>
      <c r="BV8" s="47" t="s">
        <v>137</v>
      </c>
      <c r="BW8" s="100"/>
    </row>
    <row r="9" spans="1:75" ht="23.25" customHeight="1" thickBot="1" thickTop="1">
      <c r="A9" s="37"/>
      <c r="B9" s="52" t="s">
        <v>142</v>
      </c>
      <c r="C9" s="56"/>
      <c r="D9" s="57"/>
      <c r="E9" s="56"/>
      <c r="F9" s="56"/>
      <c r="G9" s="57"/>
      <c r="H9" s="56"/>
      <c r="I9" s="56"/>
      <c r="J9" s="57"/>
      <c r="K9" s="56"/>
      <c r="L9" s="56"/>
      <c r="M9" s="57"/>
      <c r="N9" s="56"/>
      <c r="O9" s="56"/>
      <c r="P9" s="57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8"/>
      <c r="BU9" s="59"/>
      <c r="BV9" s="59"/>
      <c r="BW9" s="102"/>
    </row>
    <row r="10" spans="1:75" ht="15.75" thickTop="1">
      <c r="A10" s="37"/>
      <c r="B10" s="41" t="s">
        <v>105</v>
      </c>
      <c r="C10" s="60"/>
      <c r="D10" s="61"/>
      <c r="E10" s="60"/>
      <c r="F10" s="60"/>
      <c r="G10" s="61"/>
      <c r="H10" s="60"/>
      <c r="I10" s="60"/>
      <c r="J10" s="61"/>
      <c r="K10" s="60"/>
      <c r="L10" s="60"/>
      <c r="M10" s="61"/>
      <c r="N10" s="60"/>
      <c r="O10" s="60"/>
      <c r="P10" s="61"/>
      <c r="Q10" s="60"/>
      <c r="R10" s="60"/>
      <c r="S10" s="61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74"/>
      <c r="BR10" s="62"/>
      <c r="BS10" s="60"/>
      <c r="BT10" s="60"/>
      <c r="BU10" s="67"/>
      <c r="BV10" s="67"/>
      <c r="BW10" s="95"/>
    </row>
    <row r="11" spans="1:75" ht="15">
      <c r="A11" s="38">
        <v>101</v>
      </c>
      <c r="B11" s="39" t="s">
        <v>106</v>
      </c>
      <c r="C11" s="60">
        <v>171505750</v>
      </c>
      <c r="D11" s="60">
        <v>0</v>
      </c>
      <c r="E11" s="60">
        <v>197294719.53</v>
      </c>
      <c r="F11" s="60">
        <v>4068370</v>
      </c>
      <c r="G11" s="60">
        <v>0</v>
      </c>
      <c r="H11" s="60">
        <v>4388676.31</v>
      </c>
      <c r="I11" s="60">
        <v>149248960</v>
      </c>
      <c r="J11" s="60">
        <v>0</v>
      </c>
      <c r="K11" s="60">
        <v>160270685.59</v>
      </c>
      <c r="L11" s="60">
        <v>106012380</v>
      </c>
      <c r="M11" s="60">
        <v>0</v>
      </c>
      <c r="N11" s="60">
        <v>111800352.7</v>
      </c>
      <c r="O11" s="60">
        <v>33990330</v>
      </c>
      <c r="P11" s="60">
        <v>0</v>
      </c>
      <c r="Q11" s="60">
        <v>37527770.82</v>
      </c>
      <c r="R11" s="60">
        <v>4291460</v>
      </c>
      <c r="S11" s="60">
        <v>0</v>
      </c>
      <c r="T11" s="60">
        <v>4890489.2</v>
      </c>
      <c r="U11" s="60">
        <v>1157070</v>
      </c>
      <c r="V11" s="60">
        <v>0</v>
      </c>
      <c r="W11" s="60">
        <v>1231798.94</v>
      </c>
      <c r="X11" s="60">
        <v>20161110</v>
      </c>
      <c r="Y11" s="60">
        <v>0</v>
      </c>
      <c r="Z11" s="60">
        <v>21296962.61</v>
      </c>
      <c r="AA11" s="60">
        <v>4984010</v>
      </c>
      <c r="AB11" s="60">
        <v>0</v>
      </c>
      <c r="AC11" s="60">
        <v>5286030.15</v>
      </c>
      <c r="AD11" s="60">
        <v>13743550</v>
      </c>
      <c r="AE11" s="67">
        <v>0</v>
      </c>
      <c r="AF11" s="60">
        <v>14242713.76</v>
      </c>
      <c r="AG11" s="60">
        <v>838590</v>
      </c>
      <c r="AH11" s="67">
        <v>0</v>
      </c>
      <c r="AI11" s="60">
        <v>874845.46</v>
      </c>
      <c r="AJ11" s="60">
        <v>93845470</v>
      </c>
      <c r="AK11" s="67">
        <v>0</v>
      </c>
      <c r="AL11" s="60">
        <v>99120872.6</v>
      </c>
      <c r="AM11" s="60">
        <v>0</v>
      </c>
      <c r="AN11" s="60">
        <v>0</v>
      </c>
      <c r="AO11" s="67">
        <v>0</v>
      </c>
      <c r="AP11" s="60">
        <v>7309220</v>
      </c>
      <c r="AQ11" s="67">
        <v>0</v>
      </c>
      <c r="AR11" s="60">
        <v>10287924.66</v>
      </c>
      <c r="AS11" s="60">
        <v>13695220</v>
      </c>
      <c r="AT11" s="67">
        <v>0</v>
      </c>
      <c r="AU11" s="60">
        <v>14295340.09</v>
      </c>
      <c r="AV11" s="60">
        <v>208540</v>
      </c>
      <c r="AW11" s="67">
        <v>0</v>
      </c>
      <c r="AX11" s="60">
        <v>238776.45</v>
      </c>
      <c r="AY11" s="60">
        <v>0</v>
      </c>
      <c r="AZ11" s="67">
        <v>0</v>
      </c>
      <c r="BA11" s="67">
        <v>0</v>
      </c>
      <c r="BB11" s="60">
        <v>0</v>
      </c>
      <c r="BC11" s="67">
        <v>0</v>
      </c>
      <c r="BD11" s="67">
        <v>0</v>
      </c>
      <c r="BE11" s="60">
        <v>858130</v>
      </c>
      <c r="BF11" s="67">
        <v>0</v>
      </c>
      <c r="BG11" s="60">
        <v>881537.72</v>
      </c>
      <c r="BH11" s="60">
        <v>0</v>
      </c>
      <c r="BI11" s="67">
        <v>0</v>
      </c>
      <c r="BJ11" s="67">
        <v>0</v>
      </c>
      <c r="BK11" s="60">
        <v>0</v>
      </c>
      <c r="BL11" s="67">
        <v>0</v>
      </c>
      <c r="BM11" s="67">
        <v>0</v>
      </c>
      <c r="BN11" s="60">
        <v>0</v>
      </c>
      <c r="BO11" s="67">
        <v>0</v>
      </c>
      <c r="BP11" s="67">
        <v>0</v>
      </c>
      <c r="BQ11" s="60">
        <v>0</v>
      </c>
      <c r="BR11" s="62"/>
      <c r="BS11" s="67">
        <v>0</v>
      </c>
      <c r="BT11" s="60"/>
      <c r="BU11" s="67">
        <f>+C11+F11+I11+L11+O11+R11+U11+X11+AA11+AD11+AG11+AJ11+AM11+AP11+AS11+AV11+AY11+BB11+BE11+BH11+BK11+BN11+BQ11</f>
        <v>625918160</v>
      </c>
      <c r="BV11" s="67">
        <f>+D11+G11+J11+M11+P11+S11+V11+Y11+AB11+AE11+AH11+AK11+AN11+AQ11+AT11+AW11+AZ11+BC11+BF11+BI11+BL11+BO11+BR11</f>
        <v>0</v>
      </c>
      <c r="BW11" s="95">
        <f>+E11+H11+K11+N11+Q11+T11+W11+Z11+AC11+AF11+AI11+AL11+AO11+AR11+AU11+AX11+BA11+BD11+BG11+BJ11+BM11+BP11+BS11</f>
        <v>683929496.59</v>
      </c>
    </row>
    <row r="12" spans="1:75" ht="15">
      <c r="A12" s="38">
        <v>102</v>
      </c>
      <c r="B12" s="39" t="s">
        <v>107</v>
      </c>
      <c r="C12" s="60">
        <v>11540540</v>
      </c>
      <c r="D12" s="60">
        <v>0</v>
      </c>
      <c r="E12" s="60">
        <v>13628490.55</v>
      </c>
      <c r="F12" s="60">
        <v>305950</v>
      </c>
      <c r="G12" s="60">
        <v>0</v>
      </c>
      <c r="H12" s="60">
        <v>348956.8</v>
      </c>
      <c r="I12" s="60">
        <v>10178500</v>
      </c>
      <c r="J12" s="60">
        <v>0</v>
      </c>
      <c r="K12" s="60">
        <v>11905459.78</v>
      </c>
      <c r="L12" s="60">
        <v>7266070</v>
      </c>
      <c r="M12" s="60">
        <v>0</v>
      </c>
      <c r="N12" s="60">
        <v>8481496.91</v>
      </c>
      <c r="O12" s="60">
        <v>1068770</v>
      </c>
      <c r="P12" s="60">
        <v>0</v>
      </c>
      <c r="Q12" s="60">
        <v>1137351.97</v>
      </c>
      <c r="R12" s="60">
        <v>289540</v>
      </c>
      <c r="S12" s="60">
        <v>0</v>
      </c>
      <c r="T12" s="60">
        <v>385977.18</v>
      </c>
      <c r="U12" s="60">
        <v>76630</v>
      </c>
      <c r="V12" s="60">
        <v>0</v>
      </c>
      <c r="W12" s="60">
        <v>100146.46</v>
      </c>
      <c r="X12" s="60">
        <v>2695710</v>
      </c>
      <c r="Y12" s="60">
        <v>0</v>
      </c>
      <c r="Z12" s="60">
        <v>3880816.33</v>
      </c>
      <c r="AA12" s="60">
        <v>336470</v>
      </c>
      <c r="AB12" s="60">
        <v>0</v>
      </c>
      <c r="AC12" s="60">
        <v>399999.03</v>
      </c>
      <c r="AD12" s="60">
        <v>931190</v>
      </c>
      <c r="AE12" s="67">
        <v>0</v>
      </c>
      <c r="AF12" s="60">
        <v>1022416.65</v>
      </c>
      <c r="AG12" s="60">
        <v>57690</v>
      </c>
      <c r="AH12" s="67">
        <v>0</v>
      </c>
      <c r="AI12" s="60">
        <v>66418.6</v>
      </c>
      <c r="AJ12" s="60">
        <v>2940890</v>
      </c>
      <c r="AK12" s="67">
        <v>0</v>
      </c>
      <c r="AL12" s="60">
        <v>3568388.69</v>
      </c>
      <c r="AM12" s="60">
        <v>0</v>
      </c>
      <c r="AN12" s="60">
        <v>0</v>
      </c>
      <c r="AO12" s="67">
        <v>0</v>
      </c>
      <c r="AP12" s="60">
        <v>485760</v>
      </c>
      <c r="AQ12" s="67">
        <v>0</v>
      </c>
      <c r="AR12" s="60">
        <v>814589.61</v>
      </c>
      <c r="AS12" s="60">
        <v>1038410</v>
      </c>
      <c r="AT12" s="67">
        <v>0</v>
      </c>
      <c r="AU12" s="60">
        <v>1187205.52</v>
      </c>
      <c r="AV12" s="60">
        <v>13560</v>
      </c>
      <c r="AW12" s="67">
        <v>0</v>
      </c>
      <c r="AX12" s="60">
        <v>19416.12</v>
      </c>
      <c r="AY12" s="60">
        <v>0</v>
      </c>
      <c r="AZ12" s="67">
        <v>0</v>
      </c>
      <c r="BA12" s="67">
        <v>0</v>
      </c>
      <c r="BB12" s="60">
        <v>0</v>
      </c>
      <c r="BC12" s="67">
        <v>0</v>
      </c>
      <c r="BD12" s="67">
        <v>0</v>
      </c>
      <c r="BE12" s="60">
        <v>58980</v>
      </c>
      <c r="BF12" s="67">
        <v>0</v>
      </c>
      <c r="BG12" s="60">
        <v>69767.02</v>
      </c>
      <c r="BH12" s="60">
        <v>0</v>
      </c>
      <c r="BI12" s="67">
        <v>0</v>
      </c>
      <c r="BJ12" s="67">
        <v>0</v>
      </c>
      <c r="BK12" s="60">
        <v>0</v>
      </c>
      <c r="BL12" s="67">
        <v>0</v>
      </c>
      <c r="BM12" s="67">
        <v>0</v>
      </c>
      <c r="BN12" s="60">
        <v>0</v>
      </c>
      <c r="BO12" s="67">
        <v>0</v>
      </c>
      <c r="BP12" s="67">
        <v>0</v>
      </c>
      <c r="BQ12" s="60">
        <v>0</v>
      </c>
      <c r="BR12" s="62"/>
      <c r="BS12" s="67">
        <v>0</v>
      </c>
      <c r="BT12" s="60"/>
      <c r="BU12" s="67">
        <f aca="true" t="shared" si="0" ref="BU12:BU18">+C12+F12+I12+L12+O12+R12+U12+X12+AA12+AD12+AG12+AJ12+AM12+AP12+AS12+AV12+AY12+BB12+BE12+BH12+BK12+BN12+BQ12</f>
        <v>39284660</v>
      </c>
      <c r="BV12" s="67">
        <f aca="true" t="shared" si="1" ref="BV12:BV18">+D12+G12+J12+M12+P12+S12+V12+Y12+AB12+AE12+AH12+AK12+AN12+AQ12+AT12+AW12+AZ12+BC12+BF12+BI12+BL12+BO12+BR12</f>
        <v>0</v>
      </c>
      <c r="BW12" s="95">
        <f aca="true" t="shared" si="2" ref="BW12:BW18">+E12+H12+K12+N12+Q12+T12+W12+Z12+AC12+AF12+AI12+AL12+AO12+AR12+AU12+AX12+BA12+BD12+BG12+BJ12+BM12+BP12+BS12</f>
        <v>47016897.220000006</v>
      </c>
    </row>
    <row r="13" spans="1:75" ht="15">
      <c r="A13" s="38">
        <v>103</v>
      </c>
      <c r="B13" s="39" t="s">
        <v>108</v>
      </c>
      <c r="C13" s="60">
        <v>81765850</v>
      </c>
      <c r="D13" s="60">
        <v>0</v>
      </c>
      <c r="E13" s="60">
        <v>139251588.89</v>
      </c>
      <c r="F13" s="60">
        <v>25255290</v>
      </c>
      <c r="G13" s="60">
        <v>0</v>
      </c>
      <c r="H13" s="60">
        <v>34274512.98</v>
      </c>
      <c r="I13" s="60">
        <v>53705070</v>
      </c>
      <c r="J13" s="60">
        <v>0</v>
      </c>
      <c r="K13" s="60">
        <v>84903566.6</v>
      </c>
      <c r="L13" s="60">
        <v>116099120</v>
      </c>
      <c r="M13" s="60">
        <v>0</v>
      </c>
      <c r="N13" s="60">
        <v>204046176.91</v>
      </c>
      <c r="O13" s="60">
        <v>36881640</v>
      </c>
      <c r="P13" s="60">
        <v>0</v>
      </c>
      <c r="Q13" s="60">
        <v>55273561.08</v>
      </c>
      <c r="R13" s="60">
        <v>10269920</v>
      </c>
      <c r="S13" s="60">
        <v>0</v>
      </c>
      <c r="T13" s="60">
        <v>16340428.26</v>
      </c>
      <c r="U13" s="60">
        <v>2288780</v>
      </c>
      <c r="V13" s="60">
        <v>0</v>
      </c>
      <c r="W13" s="60">
        <v>3685066.95</v>
      </c>
      <c r="X13" s="60">
        <v>50034900</v>
      </c>
      <c r="Y13" s="60">
        <v>0</v>
      </c>
      <c r="Z13" s="60">
        <v>63511642.21</v>
      </c>
      <c r="AA13" s="60">
        <v>343245980</v>
      </c>
      <c r="AB13" s="60">
        <v>0</v>
      </c>
      <c r="AC13" s="60">
        <v>410789980</v>
      </c>
      <c r="AD13" s="60">
        <v>895574100</v>
      </c>
      <c r="AE13" s="67">
        <v>0</v>
      </c>
      <c r="AF13" s="60">
        <v>1026756001.54</v>
      </c>
      <c r="AG13" s="60">
        <v>1044220</v>
      </c>
      <c r="AH13" s="67">
        <v>0</v>
      </c>
      <c r="AI13" s="60">
        <v>1520716.54</v>
      </c>
      <c r="AJ13" s="60">
        <v>281236910</v>
      </c>
      <c r="AK13" s="67">
        <v>0</v>
      </c>
      <c r="AL13" s="60">
        <v>424705688.89</v>
      </c>
      <c r="AM13" s="60">
        <v>1659000</v>
      </c>
      <c r="AN13" s="73">
        <v>0</v>
      </c>
      <c r="AO13" s="60">
        <v>1994249.17</v>
      </c>
      <c r="AP13" s="60">
        <v>5370760</v>
      </c>
      <c r="AQ13" s="67">
        <v>0</v>
      </c>
      <c r="AR13" s="60">
        <v>22851740.57</v>
      </c>
      <c r="AS13" s="60">
        <v>15720900</v>
      </c>
      <c r="AT13" s="67">
        <v>0</v>
      </c>
      <c r="AU13" s="60">
        <v>19258872.46</v>
      </c>
      <c r="AV13" s="60">
        <v>128300</v>
      </c>
      <c r="AW13" s="67">
        <v>0</v>
      </c>
      <c r="AX13" s="60">
        <v>187656.62</v>
      </c>
      <c r="AY13" s="60">
        <v>0</v>
      </c>
      <c r="AZ13" s="67">
        <v>0</v>
      </c>
      <c r="BA13" s="67">
        <v>0</v>
      </c>
      <c r="BB13" s="60">
        <v>0</v>
      </c>
      <c r="BC13" s="67">
        <v>0</v>
      </c>
      <c r="BD13" s="67">
        <v>0</v>
      </c>
      <c r="BE13" s="60">
        <v>1142240</v>
      </c>
      <c r="BF13" s="67">
        <v>0</v>
      </c>
      <c r="BG13" s="60">
        <v>1507319.76</v>
      </c>
      <c r="BH13" s="60">
        <v>0</v>
      </c>
      <c r="BI13" s="67">
        <v>0</v>
      </c>
      <c r="BJ13" s="67">
        <v>0</v>
      </c>
      <c r="BK13" s="60">
        <v>0</v>
      </c>
      <c r="BL13" s="67">
        <v>0</v>
      </c>
      <c r="BM13" s="67">
        <v>0</v>
      </c>
      <c r="BN13" s="60">
        <v>0</v>
      </c>
      <c r="BO13" s="67">
        <v>0</v>
      </c>
      <c r="BP13" s="67">
        <v>0</v>
      </c>
      <c r="BQ13" s="60">
        <v>0</v>
      </c>
      <c r="BR13" s="62"/>
      <c r="BS13" s="67">
        <v>0</v>
      </c>
      <c r="BT13" s="60"/>
      <c r="BU13" s="67">
        <f t="shared" si="0"/>
        <v>1921422980</v>
      </c>
      <c r="BV13" s="67">
        <f t="shared" si="1"/>
        <v>0</v>
      </c>
      <c r="BW13" s="95">
        <f t="shared" si="2"/>
        <v>2510858769.4300003</v>
      </c>
    </row>
    <row r="14" spans="1:75" ht="15">
      <c r="A14" s="38">
        <v>104</v>
      </c>
      <c r="B14" s="39" t="s">
        <v>14</v>
      </c>
      <c r="C14" s="60">
        <v>14340870</v>
      </c>
      <c r="D14" s="60">
        <v>0</v>
      </c>
      <c r="E14" s="60">
        <v>30409743.32</v>
      </c>
      <c r="F14" s="60">
        <v>0</v>
      </c>
      <c r="G14" s="60">
        <v>0</v>
      </c>
      <c r="H14" s="60">
        <v>0</v>
      </c>
      <c r="I14" s="60">
        <v>450000</v>
      </c>
      <c r="J14" s="60">
        <v>0</v>
      </c>
      <c r="K14" s="60">
        <v>785000</v>
      </c>
      <c r="L14" s="60">
        <v>5400760</v>
      </c>
      <c r="M14" s="60">
        <v>0</v>
      </c>
      <c r="N14" s="60">
        <v>10002699.84</v>
      </c>
      <c r="O14" s="60">
        <v>20113690</v>
      </c>
      <c r="P14" s="60">
        <v>0</v>
      </c>
      <c r="Q14" s="60">
        <v>36173233.76</v>
      </c>
      <c r="R14" s="60">
        <v>5069730</v>
      </c>
      <c r="S14" s="60">
        <v>0</v>
      </c>
      <c r="T14" s="60">
        <v>8487925.87</v>
      </c>
      <c r="U14" s="60">
        <v>180000</v>
      </c>
      <c r="V14" s="60">
        <v>0</v>
      </c>
      <c r="W14" s="60">
        <v>236079.25</v>
      </c>
      <c r="X14" s="60">
        <v>38024320</v>
      </c>
      <c r="Y14" s="60">
        <v>0</v>
      </c>
      <c r="Z14" s="60">
        <v>49020555.84</v>
      </c>
      <c r="AA14" s="60">
        <v>2732000</v>
      </c>
      <c r="AB14" s="60">
        <v>0</v>
      </c>
      <c r="AC14" s="60">
        <v>3178125</v>
      </c>
      <c r="AD14" s="60">
        <v>53300</v>
      </c>
      <c r="AE14" s="67">
        <v>0</v>
      </c>
      <c r="AF14" s="60">
        <v>100890.5</v>
      </c>
      <c r="AG14" s="60">
        <v>0</v>
      </c>
      <c r="AH14" s="67">
        <v>0</v>
      </c>
      <c r="AI14" s="60">
        <v>637157.72</v>
      </c>
      <c r="AJ14" s="60">
        <v>56077760</v>
      </c>
      <c r="AK14" s="67">
        <v>0</v>
      </c>
      <c r="AL14" s="60">
        <v>87046141.73</v>
      </c>
      <c r="AM14" s="60">
        <v>60000</v>
      </c>
      <c r="AN14" s="73">
        <v>0</v>
      </c>
      <c r="AO14" s="60">
        <v>336000</v>
      </c>
      <c r="AP14" s="60">
        <v>6524640</v>
      </c>
      <c r="AQ14" s="67">
        <v>0</v>
      </c>
      <c r="AR14" s="60">
        <v>13963937.31</v>
      </c>
      <c r="AS14" s="60">
        <v>309170</v>
      </c>
      <c r="AT14" s="67">
        <v>0</v>
      </c>
      <c r="AU14" s="60">
        <v>535558.25</v>
      </c>
      <c r="AV14" s="60">
        <v>27000</v>
      </c>
      <c r="AW14" s="67">
        <v>0</v>
      </c>
      <c r="AX14" s="60">
        <v>92244.82</v>
      </c>
      <c r="AY14" s="60">
        <v>0</v>
      </c>
      <c r="AZ14" s="67">
        <v>0</v>
      </c>
      <c r="BA14" s="67">
        <v>0</v>
      </c>
      <c r="BB14" s="60">
        <v>0</v>
      </c>
      <c r="BC14" s="67">
        <v>0</v>
      </c>
      <c r="BD14" s="67">
        <v>0</v>
      </c>
      <c r="BE14" s="60">
        <v>381660</v>
      </c>
      <c r="BF14" s="67">
        <v>0</v>
      </c>
      <c r="BG14" s="60">
        <v>2668174.65</v>
      </c>
      <c r="BH14" s="60">
        <v>0</v>
      </c>
      <c r="BI14" s="67">
        <v>0</v>
      </c>
      <c r="BJ14" s="67">
        <v>0</v>
      </c>
      <c r="BK14" s="60">
        <v>0</v>
      </c>
      <c r="BL14" s="67">
        <v>0</v>
      </c>
      <c r="BM14" s="67">
        <v>0</v>
      </c>
      <c r="BN14" s="60">
        <v>0</v>
      </c>
      <c r="BO14" s="67">
        <v>0</v>
      </c>
      <c r="BP14" s="67">
        <v>0</v>
      </c>
      <c r="BQ14" s="60">
        <v>0</v>
      </c>
      <c r="BR14" s="62"/>
      <c r="BS14" s="67">
        <v>0</v>
      </c>
      <c r="BT14" s="60"/>
      <c r="BU14" s="67">
        <f t="shared" si="0"/>
        <v>149744900</v>
      </c>
      <c r="BV14" s="67">
        <f t="shared" si="1"/>
        <v>0</v>
      </c>
      <c r="BW14" s="95">
        <f t="shared" si="2"/>
        <v>243673467.85999998</v>
      </c>
    </row>
    <row r="15" spans="1:75" ht="15">
      <c r="A15" s="38">
        <v>107</v>
      </c>
      <c r="B15" s="39" t="s">
        <v>109</v>
      </c>
      <c r="C15" s="60">
        <v>11427480</v>
      </c>
      <c r="D15" s="60">
        <v>0</v>
      </c>
      <c r="E15" s="60">
        <v>11505626.48</v>
      </c>
      <c r="F15" s="60">
        <v>91510</v>
      </c>
      <c r="G15" s="60">
        <v>0</v>
      </c>
      <c r="H15" s="60">
        <v>91510</v>
      </c>
      <c r="I15" s="60">
        <v>700580</v>
      </c>
      <c r="J15" s="60">
        <v>0</v>
      </c>
      <c r="K15" s="60">
        <v>700580</v>
      </c>
      <c r="L15" s="60">
        <v>9139210</v>
      </c>
      <c r="M15" s="60">
        <v>0</v>
      </c>
      <c r="N15" s="60">
        <v>9139210</v>
      </c>
      <c r="O15" s="60">
        <v>9457490</v>
      </c>
      <c r="P15" s="60">
        <v>0</v>
      </c>
      <c r="Q15" s="60">
        <v>9457490</v>
      </c>
      <c r="R15" s="60">
        <v>1363320</v>
      </c>
      <c r="S15" s="60">
        <v>0</v>
      </c>
      <c r="T15" s="60">
        <v>1363320</v>
      </c>
      <c r="U15" s="60">
        <v>0</v>
      </c>
      <c r="V15" s="60">
        <v>0</v>
      </c>
      <c r="W15" s="60">
        <v>0</v>
      </c>
      <c r="X15" s="60">
        <v>5888380</v>
      </c>
      <c r="Y15" s="60">
        <v>0</v>
      </c>
      <c r="Z15" s="60">
        <v>5890194.01</v>
      </c>
      <c r="AA15" s="60">
        <v>6504280</v>
      </c>
      <c r="AB15" s="60">
        <v>0</v>
      </c>
      <c r="AC15" s="60">
        <v>6504280</v>
      </c>
      <c r="AD15" s="60">
        <v>74871500</v>
      </c>
      <c r="AE15" s="67">
        <v>0</v>
      </c>
      <c r="AF15" s="60">
        <v>74871500</v>
      </c>
      <c r="AG15" s="60">
        <v>35120</v>
      </c>
      <c r="AH15" s="67">
        <v>0</v>
      </c>
      <c r="AI15" s="60">
        <v>35120</v>
      </c>
      <c r="AJ15" s="60">
        <v>4701270</v>
      </c>
      <c r="AK15" s="67">
        <v>0</v>
      </c>
      <c r="AL15" s="60">
        <v>4701270</v>
      </c>
      <c r="AM15" s="60">
        <v>0</v>
      </c>
      <c r="AN15" s="60">
        <v>0</v>
      </c>
      <c r="AO15" s="67">
        <v>0</v>
      </c>
      <c r="AP15" s="60">
        <v>164960</v>
      </c>
      <c r="AQ15" s="67">
        <v>0</v>
      </c>
      <c r="AR15" s="60">
        <v>164960</v>
      </c>
      <c r="AS15" s="60">
        <v>0</v>
      </c>
      <c r="AT15" s="67">
        <v>0</v>
      </c>
      <c r="AU15" s="60">
        <v>0</v>
      </c>
      <c r="AV15" s="60">
        <v>0</v>
      </c>
      <c r="AW15" s="67">
        <v>0</v>
      </c>
      <c r="AX15" s="60">
        <v>0</v>
      </c>
      <c r="AY15" s="60">
        <v>0</v>
      </c>
      <c r="AZ15" s="67">
        <v>0</v>
      </c>
      <c r="BA15" s="67">
        <v>0</v>
      </c>
      <c r="BB15" s="60">
        <v>0</v>
      </c>
      <c r="BC15" s="67">
        <v>0</v>
      </c>
      <c r="BD15" s="67">
        <v>0</v>
      </c>
      <c r="BE15" s="60">
        <v>0</v>
      </c>
      <c r="BF15" s="67">
        <v>0</v>
      </c>
      <c r="BG15" s="60">
        <v>0</v>
      </c>
      <c r="BH15" s="60">
        <v>0</v>
      </c>
      <c r="BI15" s="67">
        <v>0</v>
      </c>
      <c r="BJ15" s="67">
        <v>0</v>
      </c>
      <c r="BK15" s="60">
        <v>0</v>
      </c>
      <c r="BL15" s="67">
        <v>0</v>
      </c>
      <c r="BM15" s="67">
        <v>0</v>
      </c>
      <c r="BN15" s="60">
        <v>0</v>
      </c>
      <c r="BO15" s="67">
        <v>0</v>
      </c>
      <c r="BP15" s="67">
        <v>0</v>
      </c>
      <c r="BQ15" s="60">
        <v>0</v>
      </c>
      <c r="BR15" s="62"/>
      <c r="BS15" s="67">
        <v>0</v>
      </c>
      <c r="BT15" s="60"/>
      <c r="BU15" s="67">
        <f t="shared" si="0"/>
        <v>124345100</v>
      </c>
      <c r="BV15" s="67">
        <f t="shared" si="1"/>
        <v>0</v>
      </c>
      <c r="BW15" s="95">
        <f t="shared" si="2"/>
        <v>124425060.49000001</v>
      </c>
    </row>
    <row r="16" spans="1:75" ht="15">
      <c r="A16" s="38">
        <v>108</v>
      </c>
      <c r="B16" s="39" t="s">
        <v>110</v>
      </c>
      <c r="C16" s="60">
        <v>0</v>
      </c>
      <c r="D16" s="60">
        <v>0</v>
      </c>
      <c r="E16" s="67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7">
        <v>0</v>
      </c>
      <c r="AF16" s="60">
        <v>0</v>
      </c>
      <c r="AG16" s="60">
        <v>0</v>
      </c>
      <c r="AH16" s="67">
        <v>0</v>
      </c>
      <c r="AI16" s="60">
        <v>0</v>
      </c>
      <c r="AJ16" s="60">
        <v>0</v>
      </c>
      <c r="AK16" s="67">
        <v>0</v>
      </c>
      <c r="AL16" s="60">
        <v>0</v>
      </c>
      <c r="AM16" s="60">
        <v>0</v>
      </c>
      <c r="AN16" s="60">
        <v>0</v>
      </c>
      <c r="AO16" s="67">
        <v>0</v>
      </c>
      <c r="AP16" s="60">
        <v>0</v>
      </c>
      <c r="AQ16" s="67">
        <v>0</v>
      </c>
      <c r="AR16" s="60">
        <v>0</v>
      </c>
      <c r="AS16" s="60">
        <v>0</v>
      </c>
      <c r="AT16" s="67">
        <v>0</v>
      </c>
      <c r="AU16" s="60">
        <v>0</v>
      </c>
      <c r="AV16" s="60">
        <v>0</v>
      </c>
      <c r="AW16" s="67">
        <v>0</v>
      </c>
      <c r="AX16" s="60">
        <v>0</v>
      </c>
      <c r="AY16" s="60">
        <v>0</v>
      </c>
      <c r="AZ16" s="67">
        <v>0</v>
      </c>
      <c r="BA16" s="67">
        <v>0</v>
      </c>
      <c r="BB16" s="60">
        <v>0</v>
      </c>
      <c r="BC16" s="67">
        <v>0</v>
      </c>
      <c r="BD16" s="67">
        <v>0</v>
      </c>
      <c r="BE16" s="60">
        <v>0</v>
      </c>
      <c r="BF16" s="67">
        <v>0</v>
      </c>
      <c r="BG16" s="60">
        <v>0</v>
      </c>
      <c r="BH16" s="60">
        <v>0</v>
      </c>
      <c r="BI16" s="67">
        <v>0</v>
      </c>
      <c r="BJ16" s="67">
        <v>0</v>
      </c>
      <c r="BK16" s="60">
        <v>0</v>
      </c>
      <c r="BL16" s="67">
        <v>0</v>
      </c>
      <c r="BM16" s="67">
        <v>0</v>
      </c>
      <c r="BN16" s="60">
        <v>0</v>
      </c>
      <c r="BO16" s="67">
        <v>0</v>
      </c>
      <c r="BP16" s="67">
        <v>0</v>
      </c>
      <c r="BQ16" s="60">
        <v>0</v>
      </c>
      <c r="BR16" s="62"/>
      <c r="BS16" s="67">
        <v>0</v>
      </c>
      <c r="BT16" s="60"/>
      <c r="BU16" s="67">
        <f t="shared" si="0"/>
        <v>0</v>
      </c>
      <c r="BV16" s="67">
        <f t="shared" si="1"/>
        <v>0</v>
      </c>
      <c r="BW16" s="95">
        <f t="shared" si="2"/>
        <v>0</v>
      </c>
    </row>
    <row r="17" spans="1:75" ht="15">
      <c r="A17" s="38">
        <v>109</v>
      </c>
      <c r="B17" s="39" t="s">
        <v>111</v>
      </c>
      <c r="C17" s="60">
        <v>8706730</v>
      </c>
      <c r="D17" s="60">
        <v>0</v>
      </c>
      <c r="E17" s="60">
        <v>40125667.97</v>
      </c>
      <c r="F17" s="60">
        <v>0</v>
      </c>
      <c r="G17" s="60">
        <v>0</v>
      </c>
      <c r="H17" s="60">
        <v>0</v>
      </c>
      <c r="I17" s="60">
        <v>692000</v>
      </c>
      <c r="J17" s="60">
        <v>0</v>
      </c>
      <c r="K17" s="60">
        <v>1552259.34</v>
      </c>
      <c r="L17" s="60">
        <v>130000</v>
      </c>
      <c r="M17" s="60">
        <v>0</v>
      </c>
      <c r="N17" s="60">
        <v>473957.14</v>
      </c>
      <c r="O17" s="60">
        <v>124050</v>
      </c>
      <c r="P17" s="60">
        <v>0</v>
      </c>
      <c r="Q17" s="60">
        <v>258513</v>
      </c>
      <c r="R17" s="60">
        <v>0</v>
      </c>
      <c r="S17" s="60">
        <v>0</v>
      </c>
      <c r="T17" s="60">
        <v>18260.63</v>
      </c>
      <c r="U17" s="60">
        <v>431250</v>
      </c>
      <c r="V17" s="60">
        <v>0</v>
      </c>
      <c r="W17" s="60">
        <v>609715</v>
      </c>
      <c r="X17" s="60">
        <v>346100</v>
      </c>
      <c r="Y17" s="60">
        <v>0</v>
      </c>
      <c r="Z17" s="60">
        <v>407323.29</v>
      </c>
      <c r="AA17" s="60">
        <v>3000</v>
      </c>
      <c r="AB17" s="60">
        <v>0</v>
      </c>
      <c r="AC17" s="60">
        <v>5870.81</v>
      </c>
      <c r="AD17" s="60">
        <v>60700</v>
      </c>
      <c r="AE17" s="67">
        <v>0</v>
      </c>
      <c r="AF17" s="60">
        <v>79640</v>
      </c>
      <c r="AG17" s="60">
        <v>0</v>
      </c>
      <c r="AH17" s="67">
        <v>0</v>
      </c>
      <c r="AI17" s="60">
        <v>0</v>
      </c>
      <c r="AJ17" s="60">
        <v>572130</v>
      </c>
      <c r="AK17" s="67">
        <v>0</v>
      </c>
      <c r="AL17" s="60">
        <v>867476.84</v>
      </c>
      <c r="AM17" s="60">
        <v>0</v>
      </c>
      <c r="AN17" s="60">
        <v>0</v>
      </c>
      <c r="AO17" s="67">
        <v>0</v>
      </c>
      <c r="AP17" s="60">
        <v>10000</v>
      </c>
      <c r="AQ17" s="67">
        <v>0</v>
      </c>
      <c r="AR17" s="60">
        <v>10000</v>
      </c>
      <c r="AS17" s="60">
        <v>78000</v>
      </c>
      <c r="AT17" s="67">
        <v>0</v>
      </c>
      <c r="AU17" s="60">
        <v>125256.5</v>
      </c>
      <c r="AV17" s="60">
        <v>0</v>
      </c>
      <c r="AW17" s="67">
        <v>0</v>
      </c>
      <c r="AX17" s="60">
        <v>0</v>
      </c>
      <c r="AY17" s="60">
        <v>0</v>
      </c>
      <c r="AZ17" s="67">
        <v>0</v>
      </c>
      <c r="BA17" s="67">
        <v>0</v>
      </c>
      <c r="BB17" s="60">
        <v>0</v>
      </c>
      <c r="BC17" s="67">
        <v>0</v>
      </c>
      <c r="BD17" s="67">
        <v>0</v>
      </c>
      <c r="BE17" s="60">
        <v>0</v>
      </c>
      <c r="BF17" s="67">
        <v>0</v>
      </c>
      <c r="BG17" s="60">
        <v>0</v>
      </c>
      <c r="BH17" s="60">
        <v>0</v>
      </c>
      <c r="BI17" s="67">
        <v>0</v>
      </c>
      <c r="BJ17" s="67">
        <v>0</v>
      </c>
      <c r="BK17" s="60">
        <v>0</v>
      </c>
      <c r="BL17" s="67">
        <v>0</v>
      </c>
      <c r="BM17" s="67">
        <v>0</v>
      </c>
      <c r="BN17" s="60">
        <v>0</v>
      </c>
      <c r="BO17" s="67">
        <v>0</v>
      </c>
      <c r="BP17" s="67">
        <v>0</v>
      </c>
      <c r="BQ17" s="60">
        <v>0</v>
      </c>
      <c r="BR17" s="62"/>
      <c r="BS17" s="67">
        <v>0</v>
      </c>
      <c r="BT17" s="60"/>
      <c r="BU17" s="67">
        <f t="shared" si="0"/>
        <v>11153960</v>
      </c>
      <c r="BV17" s="67">
        <f t="shared" si="1"/>
        <v>0</v>
      </c>
      <c r="BW17" s="95">
        <f t="shared" si="2"/>
        <v>44533940.52000001</v>
      </c>
    </row>
    <row r="18" spans="1:75" ht="15">
      <c r="A18" s="38">
        <v>110</v>
      </c>
      <c r="B18" s="39" t="s">
        <v>112</v>
      </c>
      <c r="C18" s="60">
        <v>77954830</v>
      </c>
      <c r="D18" s="60">
        <v>19500000</v>
      </c>
      <c r="E18" s="60">
        <v>59681608.31</v>
      </c>
      <c r="F18" s="60">
        <v>0</v>
      </c>
      <c r="G18" s="60">
        <v>0</v>
      </c>
      <c r="H18" s="60">
        <v>0</v>
      </c>
      <c r="I18" s="60">
        <v>364560</v>
      </c>
      <c r="J18" s="60">
        <v>0</v>
      </c>
      <c r="K18" s="60">
        <v>419560</v>
      </c>
      <c r="L18" s="60">
        <v>33800</v>
      </c>
      <c r="M18" s="60">
        <v>0</v>
      </c>
      <c r="N18" s="60">
        <v>54098.86</v>
      </c>
      <c r="O18" s="60">
        <v>630000</v>
      </c>
      <c r="P18" s="60">
        <v>0</v>
      </c>
      <c r="Q18" s="60">
        <v>1266977.56</v>
      </c>
      <c r="R18" s="60">
        <v>30000</v>
      </c>
      <c r="S18" s="60">
        <v>0</v>
      </c>
      <c r="T18" s="60">
        <v>30000</v>
      </c>
      <c r="U18" s="60">
        <v>0</v>
      </c>
      <c r="V18" s="60">
        <v>0</v>
      </c>
      <c r="W18" s="60">
        <v>0</v>
      </c>
      <c r="X18" s="60">
        <v>100000</v>
      </c>
      <c r="Y18" s="60">
        <v>0</v>
      </c>
      <c r="Z18" s="60">
        <v>100000</v>
      </c>
      <c r="AA18" s="60">
        <v>0</v>
      </c>
      <c r="AB18" s="60">
        <v>0</v>
      </c>
      <c r="AC18" s="60">
        <v>0</v>
      </c>
      <c r="AD18" s="60">
        <v>160000</v>
      </c>
      <c r="AE18" s="67">
        <v>0</v>
      </c>
      <c r="AF18" s="60">
        <v>160000</v>
      </c>
      <c r="AG18" s="60">
        <v>0</v>
      </c>
      <c r="AH18" s="67">
        <v>0</v>
      </c>
      <c r="AI18" s="60">
        <v>0</v>
      </c>
      <c r="AJ18" s="60">
        <v>0</v>
      </c>
      <c r="AK18" s="67">
        <v>0</v>
      </c>
      <c r="AL18" s="60">
        <v>0</v>
      </c>
      <c r="AM18" s="60">
        <v>0</v>
      </c>
      <c r="AN18" s="60">
        <v>0</v>
      </c>
      <c r="AO18" s="67">
        <v>0</v>
      </c>
      <c r="AP18" s="60">
        <v>460000</v>
      </c>
      <c r="AQ18" s="67">
        <v>0</v>
      </c>
      <c r="AR18" s="60">
        <v>744340</v>
      </c>
      <c r="AS18" s="60">
        <v>0</v>
      </c>
      <c r="AT18" s="67">
        <v>0</v>
      </c>
      <c r="AU18" s="60">
        <v>0</v>
      </c>
      <c r="AV18" s="60">
        <v>0</v>
      </c>
      <c r="AW18" s="67">
        <v>0</v>
      </c>
      <c r="AX18" s="60">
        <v>0</v>
      </c>
      <c r="AY18" s="60">
        <v>0</v>
      </c>
      <c r="AZ18" s="67">
        <v>0</v>
      </c>
      <c r="BA18" s="67">
        <v>0</v>
      </c>
      <c r="BB18" s="60">
        <v>0</v>
      </c>
      <c r="BC18" s="67">
        <v>0</v>
      </c>
      <c r="BD18" s="67">
        <v>0</v>
      </c>
      <c r="BE18" s="60">
        <v>0</v>
      </c>
      <c r="BF18" s="67">
        <v>0</v>
      </c>
      <c r="BG18" s="60">
        <v>0</v>
      </c>
      <c r="BH18" s="60">
        <v>193550000</v>
      </c>
      <c r="BI18" s="67">
        <v>0</v>
      </c>
      <c r="BJ18" s="60">
        <v>15000000</v>
      </c>
      <c r="BK18" s="60">
        <v>0</v>
      </c>
      <c r="BL18" s="67">
        <v>0</v>
      </c>
      <c r="BM18" s="67">
        <v>0</v>
      </c>
      <c r="BN18" s="60">
        <v>0</v>
      </c>
      <c r="BO18" s="67">
        <v>0</v>
      </c>
      <c r="BP18" s="67">
        <v>0</v>
      </c>
      <c r="BQ18" s="73">
        <v>0</v>
      </c>
      <c r="BR18" s="62"/>
      <c r="BS18" s="67">
        <v>0</v>
      </c>
      <c r="BT18" s="60"/>
      <c r="BU18" s="67">
        <f t="shared" si="0"/>
        <v>273283190</v>
      </c>
      <c r="BV18" s="67">
        <f t="shared" si="1"/>
        <v>19500000</v>
      </c>
      <c r="BW18" s="95">
        <f t="shared" si="2"/>
        <v>77456584.73</v>
      </c>
    </row>
    <row r="19" spans="1:75" ht="15">
      <c r="A19" s="40">
        <v>100</v>
      </c>
      <c r="B19" s="41" t="s">
        <v>12</v>
      </c>
      <c r="C19" s="65">
        <f>SUM(C11:C18)</f>
        <v>377242050</v>
      </c>
      <c r="D19" s="65">
        <f aca="true" t="shared" si="3" ref="D19:BO19">SUM(D11:D18)</f>
        <v>19500000</v>
      </c>
      <c r="E19" s="65">
        <f>SUM(E11:E18)</f>
        <v>491897445.05</v>
      </c>
      <c r="F19" s="65">
        <f t="shared" si="3"/>
        <v>29721120</v>
      </c>
      <c r="G19" s="65">
        <f t="shared" si="3"/>
        <v>0</v>
      </c>
      <c r="H19" s="65">
        <f t="shared" si="3"/>
        <v>39103656.089999996</v>
      </c>
      <c r="I19" s="65">
        <f t="shared" si="3"/>
        <v>215339670</v>
      </c>
      <c r="J19" s="65">
        <f t="shared" si="3"/>
        <v>0</v>
      </c>
      <c r="K19" s="65">
        <f t="shared" si="3"/>
        <v>260537111.31</v>
      </c>
      <c r="L19" s="65">
        <f t="shared" si="3"/>
        <v>244081340</v>
      </c>
      <c r="M19" s="65">
        <f t="shared" si="3"/>
        <v>0</v>
      </c>
      <c r="N19" s="65">
        <f t="shared" si="3"/>
        <v>343997992.35999995</v>
      </c>
      <c r="O19" s="65">
        <f t="shared" si="3"/>
        <v>102265970</v>
      </c>
      <c r="P19" s="65">
        <f t="shared" si="3"/>
        <v>0</v>
      </c>
      <c r="Q19" s="65">
        <f t="shared" si="3"/>
        <v>141094898.19</v>
      </c>
      <c r="R19" s="65">
        <f t="shared" si="3"/>
        <v>21313970</v>
      </c>
      <c r="S19" s="65">
        <f t="shared" si="3"/>
        <v>0</v>
      </c>
      <c r="T19" s="65">
        <f t="shared" si="3"/>
        <v>31516401.139999997</v>
      </c>
      <c r="U19" s="65">
        <f t="shared" si="3"/>
        <v>4133730</v>
      </c>
      <c r="V19" s="65">
        <f t="shared" si="3"/>
        <v>0</v>
      </c>
      <c r="W19" s="65">
        <f t="shared" si="3"/>
        <v>5862806.6</v>
      </c>
      <c r="X19" s="65">
        <f t="shared" si="3"/>
        <v>117250520</v>
      </c>
      <c r="Y19" s="65">
        <f t="shared" si="3"/>
        <v>0</v>
      </c>
      <c r="Z19" s="65">
        <f t="shared" si="3"/>
        <v>144107494.29</v>
      </c>
      <c r="AA19" s="65">
        <f t="shared" si="3"/>
        <v>357805740</v>
      </c>
      <c r="AB19" s="65">
        <f t="shared" si="3"/>
        <v>0</v>
      </c>
      <c r="AC19" s="65">
        <f t="shared" si="3"/>
        <v>426164284.99</v>
      </c>
      <c r="AD19" s="65">
        <f t="shared" si="3"/>
        <v>985394340</v>
      </c>
      <c r="AE19" s="65">
        <f t="shared" si="3"/>
        <v>0</v>
      </c>
      <c r="AF19" s="65">
        <f t="shared" si="3"/>
        <v>1117233162.4499998</v>
      </c>
      <c r="AG19" s="65">
        <f t="shared" si="3"/>
        <v>1975620</v>
      </c>
      <c r="AH19" s="65">
        <f t="shared" si="3"/>
        <v>0</v>
      </c>
      <c r="AI19" s="65">
        <f t="shared" si="3"/>
        <v>3134258.3200000003</v>
      </c>
      <c r="AJ19" s="65">
        <f t="shared" si="3"/>
        <v>439374430</v>
      </c>
      <c r="AK19" s="65">
        <f t="shared" si="3"/>
        <v>0</v>
      </c>
      <c r="AL19" s="65">
        <f t="shared" si="3"/>
        <v>620009838.75</v>
      </c>
      <c r="AM19" s="65">
        <f t="shared" si="3"/>
        <v>1719000</v>
      </c>
      <c r="AN19" s="65">
        <f t="shared" si="3"/>
        <v>0</v>
      </c>
      <c r="AO19" s="65">
        <f t="shared" si="3"/>
        <v>2330249.17</v>
      </c>
      <c r="AP19" s="65">
        <f t="shared" si="3"/>
        <v>20325340</v>
      </c>
      <c r="AQ19" s="65">
        <f t="shared" si="3"/>
        <v>0</v>
      </c>
      <c r="AR19" s="65">
        <f t="shared" si="3"/>
        <v>48837492.150000006</v>
      </c>
      <c r="AS19" s="65">
        <f t="shared" si="3"/>
        <v>30841700</v>
      </c>
      <c r="AT19" s="65">
        <f t="shared" si="3"/>
        <v>0</v>
      </c>
      <c r="AU19" s="65">
        <f t="shared" si="3"/>
        <v>35402232.82</v>
      </c>
      <c r="AV19" s="65">
        <f t="shared" si="3"/>
        <v>377400</v>
      </c>
      <c r="AW19" s="65">
        <f t="shared" si="3"/>
        <v>0</v>
      </c>
      <c r="AX19" s="65">
        <f t="shared" si="3"/>
        <v>538094.01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0</v>
      </c>
      <c r="BE19" s="65">
        <f t="shared" si="3"/>
        <v>2441010</v>
      </c>
      <c r="BF19" s="65">
        <f t="shared" si="3"/>
        <v>0</v>
      </c>
      <c r="BG19" s="65">
        <f t="shared" si="3"/>
        <v>5126799.15</v>
      </c>
      <c r="BH19" s="65">
        <f t="shared" si="3"/>
        <v>193550000</v>
      </c>
      <c r="BI19" s="65">
        <f t="shared" si="3"/>
        <v>0</v>
      </c>
      <c r="BJ19" s="65">
        <f t="shared" si="3"/>
        <v>15000000</v>
      </c>
      <c r="BK19" s="65">
        <f t="shared" si="3"/>
        <v>0</v>
      </c>
      <c r="BL19" s="65">
        <f t="shared" si="3"/>
        <v>0</v>
      </c>
      <c r="BM19" s="65">
        <f t="shared" si="3"/>
        <v>0</v>
      </c>
      <c r="BN19" s="65">
        <f t="shared" si="3"/>
        <v>0</v>
      </c>
      <c r="BO19" s="65">
        <f t="shared" si="3"/>
        <v>0</v>
      </c>
      <c r="BP19" s="65">
        <f>SUM(BP11:BP18)</f>
        <v>0</v>
      </c>
      <c r="BQ19" s="65">
        <f>SUM(BQ11:BQ18)</f>
        <v>0</v>
      </c>
      <c r="BR19" s="62"/>
      <c r="BS19" s="65">
        <f>SUM(BS11:BS18)</f>
        <v>0</v>
      </c>
      <c r="BT19" s="60"/>
      <c r="BU19" s="65">
        <f>SUM(BU11:BU18)</f>
        <v>3145152950</v>
      </c>
      <c r="BV19" s="65">
        <f>SUM(BV11:BV18)</f>
        <v>19500000</v>
      </c>
      <c r="BW19" s="103">
        <f>SUM(BW11:BW18)</f>
        <v>3731894216.84</v>
      </c>
    </row>
    <row r="20" spans="1:79" ht="15">
      <c r="A20" s="38"/>
      <c r="B20" s="3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2"/>
      <c r="BS20" s="60"/>
      <c r="BT20" s="60"/>
      <c r="BU20" s="67"/>
      <c r="BV20" s="67"/>
      <c r="BW20" s="95"/>
      <c r="CA20" s="64"/>
    </row>
    <row r="21" spans="1:75" ht="15">
      <c r="A21" s="38"/>
      <c r="B21" s="41" t="s">
        <v>113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2"/>
      <c r="BS21" s="60"/>
      <c r="BT21" s="60"/>
      <c r="BU21" s="67"/>
      <c r="BV21" s="67"/>
      <c r="BW21" s="95"/>
    </row>
    <row r="22" spans="1:75" ht="15">
      <c r="A22" s="38">
        <v>201</v>
      </c>
      <c r="B22" s="39" t="s">
        <v>114</v>
      </c>
      <c r="C22" s="60">
        <v>0</v>
      </c>
      <c r="D22" s="60">
        <v>0</v>
      </c>
      <c r="E22" s="60">
        <v>0</v>
      </c>
      <c r="F22" s="67">
        <v>0</v>
      </c>
      <c r="G22" s="67">
        <v>0</v>
      </c>
      <c r="H22" s="60">
        <v>0</v>
      </c>
      <c r="I22" s="60">
        <v>0</v>
      </c>
      <c r="J22" s="67">
        <v>0</v>
      </c>
      <c r="K22" s="60">
        <v>0</v>
      </c>
      <c r="L22" s="60">
        <v>0</v>
      </c>
      <c r="M22" s="67">
        <v>0</v>
      </c>
      <c r="N22" s="60">
        <v>0</v>
      </c>
      <c r="O22" s="60">
        <v>0</v>
      </c>
      <c r="P22" s="67">
        <v>0</v>
      </c>
      <c r="Q22" s="60">
        <v>0</v>
      </c>
      <c r="R22" s="60">
        <v>0</v>
      </c>
      <c r="S22" s="67">
        <v>0</v>
      </c>
      <c r="T22" s="60">
        <v>0</v>
      </c>
      <c r="U22" s="60">
        <v>0</v>
      </c>
      <c r="V22" s="67">
        <v>0</v>
      </c>
      <c r="W22" s="60">
        <v>0</v>
      </c>
      <c r="X22" s="60">
        <v>0</v>
      </c>
      <c r="Y22" s="67">
        <v>0</v>
      </c>
      <c r="Z22" s="60">
        <v>0</v>
      </c>
      <c r="AA22" s="60">
        <v>0</v>
      </c>
      <c r="AB22" s="67">
        <v>0</v>
      </c>
      <c r="AC22" s="60">
        <v>0</v>
      </c>
      <c r="AD22" s="60">
        <v>0</v>
      </c>
      <c r="AE22" s="67">
        <v>0</v>
      </c>
      <c r="AF22" s="60">
        <v>0</v>
      </c>
      <c r="AG22" s="60">
        <v>0</v>
      </c>
      <c r="AH22" s="67">
        <v>0</v>
      </c>
      <c r="AI22" s="60">
        <v>0</v>
      </c>
      <c r="AJ22" s="60">
        <v>0</v>
      </c>
      <c r="AK22" s="67">
        <v>0</v>
      </c>
      <c r="AL22" s="60">
        <v>0</v>
      </c>
      <c r="AM22" s="60">
        <v>0</v>
      </c>
      <c r="AN22" s="60">
        <v>0</v>
      </c>
      <c r="AO22" s="67">
        <v>0</v>
      </c>
      <c r="AP22" s="60">
        <v>0</v>
      </c>
      <c r="AQ22" s="67">
        <v>0</v>
      </c>
      <c r="AR22" s="60">
        <v>0</v>
      </c>
      <c r="AS22" s="60">
        <v>0</v>
      </c>
      <c r="AT22" s="67">
        <v>0</v>
      </c>
      <c r="AU22" s="60">
        <v>0</v>
      </c>
      <c r="AV22" s="60">
        <v>0</v>
      </c>
      <c r="AW22" s="67">
        <v>0</v>
      </c>
      <c r="AX22" s="60">
        <v>0</v>
      </c>
      <c r="AY22" s="60">
        <v>0</v>
      </c>
      <c r="AZ22" s="67">
        <v>0</v>
      </c>
      <c r="BA22" s="67">
        <v>0</v>
      </c>
      <c r="BB22" s="60">
        <v>0</v>
      </c>
      <c r="BC22" s="67">
        <v>0</v>
      </c>
      <c r="BD22" s="67">
        <v>0</v>
      </c>
      <c r="BE22" s="60">
        <v>0</v>
      </c>
      <c r="BF22" s="67">
        <v>0</v>
      </c>
      <c r="BG22" s="60">
        <v>0</v>
      </c>
      <c r="BH22" s="60">
        <v>0</v>
      </c>
      <c r="BI22" s="67">
        <v>0</v>
      </c>
      <c r="BJ22" s="60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2"/>
      <c r="BS22" s="67">
        <v>0</v>
      </c>
      <c r="BT22" s="60"/>
      <c r="BU22" s="67">
        <f aca="true" t="shared" si="4" ref="BU22:BW26">+C22+F22+I22+L22+O22+R22+U22+X22+AA22+AD22+AG22+AJ22+AM22+AP22+AS22+AV22+AY22+BB22+BE22+BH22+BK22+BN22+BQ22</f>
        <v>0</v>
      </c>
      <c r="BV22" s="67">
        <f t="shared" si="4"/>
        <v>0</v>
      </c>
      <c r="BW22" s="95">
        <f t="shared" si="4"/>
        <v>0</v>
      </c>
    </row>
    <row r="23" spans="1:75" ht="15">
      <c r="A23" s="38">
        <v>202</v>
      </c>
      <c r="B23" s="39" t="s">
        <v>115</v>
      </c>
      <c r="C23" s="60">
        <v>138955552.17</v>
      </c>
      <c r="D23" s="60">
        <v>0</v>
      </c>
      <c r="E23" s="60">
        <v>141526715.04</v>
      </c>
      <c r="F23" s="67">
        <v>1760775.38</v>
      </c>
      <c r="G23" s="67">
        <v>0</v>
      </c>
      <c r="H23" s="60">
        <v>1760775.38</v>
      </c>
      <c r="I23" s="60">
        <v>15837220.28</v>
      </c>
      <c r="J23" s="67">
        <v>0</v>
      </c>
      <c r="K23" s="60">
        <v>15974692.43</v>
      </c>
      <c r="L23" s="60">
        <v>65871516.52</v>
      </c>
      <c r="M23" s="67">
        <v>0</v>
      </c>
      <c r="N23" s="60">
        <v>65873781.3</v>
      </c>
      <c r="O23" s="60">
        <v>42361059.14</v>
      </c>
      <c r="P23" s="67">
        <v>0</v>
      </c>
      <c r="Q23" s="60">
        <v>44358055.06</v>
      </c>
      <c r="R23" s="60">
        <v>9323981.52</v>
      </c>
      <c r="S23" s="67">
        <v>0</v>
      </c>
      <c r="T23" s="60">
        <v>9323981.52</v>
      </c>
      <c r="U23" s="60">
        <v>300000</v>
      </c>
      <c r="V23" s="67">
        <v>0</v>
      </c>
      <c r="W23" s="60">
        <v>300000</v>
      </c>
      <c r="X23" s="60">
        <v>227505992.12</v>
      </c>
      <c r="Y23" s="67">
        <v>0</v>
      </c>
      <c r="Z23" s="74">
        <f>222628410.79+5000000</f>
        <v>227628410.79</v>
      </c>
      <c r="AA23" s="74">
        <v>94211153.85</v>
      </c>
      <c r="AB23" s="74">
        <v>0</v>
      </c>
      <c r="AC23" s="74">
        <f>99211153.85-5000000</f>
        <v>94211153.85</v>
      </c>
      <c r="AD23" s="60">
        <v>716446484.1</v>
      </c>
      <c r="AE23" s="67">
        <v>0</v>
      </c>
      <c r="AF23" s="60">
        <v>716446484.91</v>
      </c>
      <c r="AG23" s="60">
        <v>2305128.6</v>
      </c>
      <c r="AH23" s="67">
        <v>0</v>
      </c>
      <c r="AI23" s="60">
        <v>2305128.6</v>
      </c>
      <c r="AJ23" s="60">
        <v>47233437.56</v>
      </c>
      <c r="AK23" s="67">
        <v>0</v>
      </c>
      <c r="AL23" s="60">
        <v>48203793.9</v>
      </c>
      <c r="AM23" s="67">
        <v>1034863.15</v>
      </c>
      <c r="AN23" s="60">
        <v>0</v>
      </c>
      <c r="AO23" s="60">
        <v>1034863.15</v>
      </c>
      <c r="AP23" s="60">
        <v>3452810.09</v>
      </c>
      <c r="AQ23" s="67">
        <v>0</v>
      </c>
      <c r="AR23" s="60">
        <v>4525310.09</v>
      </c>
      <c r="AS23" s="60">
        <v>10000</v>
      </c>
      <c r="AT23" s="67">
        <v>0</v>
      </c>
      <c r="AU23" s="60">
        <v>10000</v>
      </c>
      <c r="AV23" s="60">
        <v>200000</v>
      </c>
      <c r="AW23" s="67">
        <v>0</v>
      </c>
      <c r="AX23" s="60">
        <v>200000</v>
      </c>
      <c r="AY23" s="60">
        <v>0</v>
      </c>
      <c r="AZ23" s="67">
        <v>0</v>
      </c>
      <c r="BA23" s="67">
        <v>0</v>
      </c>
      <c r="BB23" s="60">
        <v>0</v>
      </c>
      <c r="BC23" s="67">
        <v>0</v>
      </c>
      <c r="BD23" s="67">
        <v>0</v>
      </c>
      <c r="BE23" s="60">
        <v>0</v>
      </c>
      <c r="BF23" s="67">
        <v>0</v>
      </c>
      <c r="BG23" s="60">
        <v>0</v>
      </c>
      <c r="BH23" s="60">
        <v>0</v>
      </c>
      <c r="BI23" s="67">
        <v>0</v>
      </c>
      <c r="BJ23" s="60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2"/>
      <c r="BS23" s="67">
        <v>0</v>
      </c>
      <c r="BT23" s="60"/>
      <c r="BU23" s="67">
        <f t="shared" si="4"/>
        <v>1366809974.4799998</v>
      </c>
      <c r="BV23" s="67">
        <f>+D23+G23+J23+M23+P23+S23+V23+Y23+AB23+AE23+AH23+AK23+AN23+AQ23+AT23+AW23+AZ23+BC23+BF23+BI23+BL23+BO23+BR23</f>
        <v>0</v>
      </c>
      <c r="BW23" s="95">
        <f t="shared" si="4"/>
        <v>1373683146.02</v>
      </c>
    </row>
    <row r="24" spans="1:75" ht="15">
      <c r="A24" s="38">
        <v>203</v>
      </c>
      <c r="B24" s="39" t="s">
        <v>116</v>
      </c>
      <c r="C24" s="60">
        <v>0</v>
      </c>
      <c r="D24" s="60">
        <v>0</v>
      </c>
      <c r="E24" s="60">
        <v>0</v>
      </c>
      <c r="F24" s="67">
        <v>6374099.36</v>
      </c>
      <c r="G24" s="67">
        <v>0</v>
      </c>
      <c r="H24" s="60">
        <v>6433717.79</v>
      </c>
      <c r="I24" s="60">
        <v>600000</v>
      </c>
      <c r="J24" s="67">
        <v>0</v>
      </c>
      <c r="K24" s="60">
        <v>600000</v>
      </c>
      <c r="L24" s="60">
        <v>0</v>
      </c>
      <c r="M24" s="67">
        <v>0</v>
      </c>
      <c r="N24" s="60">
        <v>0</v>
      </c>
      <c r="O24" s="60">
        <v>7161841.15</v>
      </c>
      <c r="P24" s="67">
        <v>0</v>
      </c>
      <c r="Q24" s="60">
        <v>11508529.89</v>
      </c>
      <c r="R24" s="60">
        <v>9484070.05</v>
      </c>
      <c r="S24" s="67">
        <v>0</v>
      </c>
      <c r="T24" s="60">
        <v>9484070.05</v>
      </c>
      <c r="U24" s="60">
        <v>100000</v>
      </c>
      <c r="V24" s="67">
        <v>0</v>
      </c>
      <c r="W24" s="60">
        <v>350000</v>
      </c>
      <c r="X24" s="60">
        <v>7100000</v>
      </c>
      <c r="Y24" s="67">
        <v>0</v>
      </c>
      <c r="Z24" s="60">
        <v>8029514.74</v>
      </c>
      <c r="AA24" s="60">
        <v>5800000</v>
      </c>
      <c r="AB24" s="67">
        <v>0</v>
      </c>
      <c r="AC24" s="60">
        <v>6066300</v>
      </c>
      <c r="AD24" s="60">
        <v>46133977.34</v>
      </c>
      <c r="AE24" s="67">
        <v>0</v>
      </c>
      <c r="AF24" s="60">
        <v>62802719.86</v>
      </c>
      <c r="AG24" s="60">
        <v>0</v>
      </c>
      <c r="AH24" s="67">
        <v>0</v>
      </c>
      <c r="AI24" s="60">
        <v>0</v>
      </c>
      <c r="AJ24" s="60">
        <v>300000</v>
      </c>
      <c r="AK24" s="67">
        <v>0</v>
      </c>
      <c r="AL24" s="60">
        <v>498230.25</v>
      </c>
      <c r="AM24" s="60">
        <v>0</v>
      </c>
      <c r="AN24" s="60">
        <v>0</v>
      </c>
      <c r="AO24" s="67">
        <v>0</v>
      </c>
      <c r="AP24" s="60">
        <v>11457176.39</v>
      </c>
      <c r="AQ24" s="67">
        <v>0</v>
      </c>
      <c r="AR24" s="60">
        <v>13116509.68</v>
      </c>
      <c r="AS24" s="60">
        <v>0</v>
      </c>
      <c r="AT24" s="67">
        <v>0</v>
      </c>
      <c r="AU24" s="60">
        <v>0</v>
      </c>
      <c r="AV24" s="60">
        <v>0</v>
      </c>
      <c r="AW24" s="67">
        <v>0</v>
      </c>
      <c r="AX24" s="60">
        <v>0</v>
      </c>
      <c r="AY24" s="60">
        <v>0</v>
      </c>
      <c r="AZ24" s="67">
        <v>0</v>
      </c>
      <c r="BA24" s="67">
        <v>0</v>
      </c>
      <c r="BB24" s="60">
        <v>0</v>
      </c>
      <c r="BC24" s="67">
        <v>0</v>
      </c>
      <c r="BD24" s="67">
        <v>0</v>
      </c>
      <c r="BE24" s="60">
        <v>0</v>
      </c>
      <c r="BF24" s="67">
        <v>0</v>
      </c>
      <c r="BG24" s="60">
        <v>0</v>
      </c>
      <c r="BH24" s="60">
        <v>0</v>
      </c>
      <c r="BI24" s="67">
        <v>0</v>
      </c>
      <c r="BJ24" s="60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2"/>
      <c r="BS24" s="67">
        <v>0</v>
      </c>
      <c r="BT24" s="60"/>
      <c r="BU24" s="67">
        <f t="shared" si="4"/>
        <v>94511164.29</v>
      </c>
      <c r="BV24" s="67">
        <f t="shared" si="4"/>
        <v>0</v>
      </c>
      <c r="BW24" s="95">
        <f t="shared" si="4"/>
        <v>118889592.25999999</v>
      </c>
    </row>
    <row r="25" spans="1:75" ht="15">
      <c r="A25" s="38">
        <v>204</v>
      </c>
      <c r="B25" s="39" t="s">
        <v>117</v>
      </c>
      <c r="C25" s="60">
        <v>0</v>
      </c>
      <c r="D25" s="60">
        <v>0</v>
      </c>
      <c r="E25" s="60">
        <v>0</v>
      </c>
      <c r="F25" s="67">
        <v>0</v>
      </c>
      <c r="G25" s="67">
        <v>0</v>
      </c>
      <c r="H25" s="60">
        <v>0</v>
      </c>
      <c r="I25" s="60">
        <v>0</v>
      </c>
      <c r="J25" s="67">
        <v>0</v>
      </c>
      <c r="K25" s="60">
        <v>0</v>
      </c>
      <c r="L25" s="60">
        <v>0</v>
      </c>
      <c r="M25" s="67">
        <v>0</v>
      </c>
      <c r="N25" s="60">
        <v>0</v>
      </c>
      <c r="O25" s="60">
        <v>0</v>
      </c>
      <c r="P25" s="67">
        <v>0</v>
      </c>
      <c r="Q25" s="60">
        <v>0</v>
      </c>
      <c r="R25" s="60">
        <v>0</v>
      </c>
      <c r="S25" s="67">
        <v>0</v>
      </c>
      <c r="T25" s="60">
        <v>0</v>
      </c>
      <c r="U25" s="60">
        <v>0</v>
      </c>
      <c r="V25" s="67">
        <v>0</v>
      </c>
      <c r="W25" s="60">
        <v>0</v>
      </c>
      <c r="X25" s="60">
        <v>0</v>
      </c>
      <c r="Y25" s="67">
        <v>0</v>
      </c>
      <c r="Z25" s="60">
        <v>16970000</v>
      </c>
      <c r="AA25" s="60">
        <v>0</v>
      </c>
      <c r="AB25" s="67">
        <v>0</v>
      </c>
      <c r="AC25" s="60">
        <v>0</v>
      </c>
      <c r="AD25" s="60">
        <v>0</v>
      </c>
      <c r="AE25" s="67">
        <v>0</v>
      </c>
      <c r="AF25" s="60">
        <v>0</v>
      </c>
      <c r="AG25" s="60">
        <v>0</v>
      </c>
      <c r="AH25" s="67">
        <v>0</v>
      </c>
      <c r="AI25" s="60">
        <v>0</v>
      </c>
      <c r="AJ25" s="60">
        <v>0</v>
      </c>
      <c r="AK25" s="67">
        <v>0</v>
      </c>
      <c r="AL25" s="60">
        <v>0</v>
      </c>
      <c r="AM25" s="60">
        <v>0</v>
      </c>
      <c r="AN25" s="60">
        <v>0</v>
      </c>
      <c r="AO25" s="67">
        <v>0</v>
      </c>
      <c r="AP25" s="60">
        <v>0</v>
      </c>
      <c r="AQ25" s="67">
        <v>0</v>
      </c>
      <c r="AR25" s="60">
        <v>0</v>
      </c>
      <c r="AS25" s="60">
        <v>0</v>
      </c>
      <c r="AT25" s="67">
        <v>0</v>
      </c>
      <c r="AU25" s="60">
        <v>0</v>
      </c>
      <c r="AV25" s="60">
        <v>0</v>
      </c>
      <c r="AW25" s="67">
        <v>0</v>
      </c>
      <c r="AX25" s="60">
        <v>0</v>
      </c>
      <c r="AY25" s="60">
        <v>0</v>
      </c>
      <c r="AZ25" s="67">
        <v>0</v>
      </c>
      <c r="BA25" s="67">
        <v>0</v>
      </c>
      <c r="BB25" s="60">
        <v>0</v>
      </c>
      <c r="BC25" s="67">
        <v>0</v>
      </c>
      <c r="BD25" s="67">
        <v>0</v>
      </c>
      <c r="BE25" s="60">
        <v>0</v>
      </c>
      <c r="BF25" s="67">
        <v>0</v>
      </c>
      <c r="BG25" s="60">
        <v>0</v>
      </c>
      <c r="BH25" s="60">
        <v>0</v>
      </c>
      <c r="BI25" s="67">
        <v>0</v>
      </c>
      <c r="BJ25" s="60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2"/>
      <c r="BS25" s="67">
        <v>0</v>
      </c>
      <c r="BT25" s="60"/>
      <c r="BU25" s="67">
        <f t="shared" si="4"/>
        <v>0</v>
      </c>
      <c r="BV25" s="67">
        <f t="shared" si="4"/>
        <v>0</v>
      </c>
      <c r="BW25" s="95">
        <f t="shared" si="4"/>
        <v>16970000</v>
      </c>
    </row>
    <row r="26" spans="1:75" ht="15">
      <c r="A26" s="38">
        <v>205</v>
      </c>
      <c r="B26" s="39" t="s">
        <v>118</v>
      </c>
      <c r="C26" s="60">
        <v>87233050.86</v>
      </c>
      <c r="D26" s="60">
        <v>84633050.86</v>
      </c>
      <c r="E26" s="60">
        <v>2600000</v>
      </c>
      <c r="F26" s="67">
        <v>0</v>
      </c>
      <c r="G26" s="67">
        <v>0</v>
      </c>
      <c r="H26" s="60">
        <v>0</v>
      </c>
      <c r="I26" s="60">
        <v>400000</v>
      </c>
      <c r="J26" s="67">
        <v>400000</v>
      </c>
      <c r="K26" s="60">
        <v>0</v>
      </c>
      <c r="L26" s="60">
        <v>212465519.24</v>
      </c>
      <c r="M26" s="67">
        <v>212465519.24</v>
      </c>
      <c r="N26" s="60">
        <v>0</v>
      </c>
      <c r="O26" s="60">
        <v>72564536.72</v>
      </c>
      <c r="P26" s="67">
        <v>72564536.72</v>
      </c>
      <c r="Q26" s="60">
        <v>0</v>
      </c>
      <c r="R26" s="60">
        <v>8700000</v>
      </c>
      <c r="S26" s="67">
        <v>8700000</v>
      </c>
      <c r="T26" s="60">
        <v>0</v>
      </c>
      <c r="U26" s="60">
        <v>100000</v>
      </c>
      <c r="V26" s="67">
        <v>100000</v>
      </c>
      <c r="W26" s="60">
        <v>0</v>
      </c>
      <c r="X26" s="60">
        <v>194952043.82</v>
      </c>
      <c r="Y26" s="67">
        <v>177982043.82</v>
      </c>
      <c r="Z26" s="60">
        <v>0</v>
      </c>
      <c r="AA26" s="60">
        <v>94126075.17</v>
      </c>
      <c r="AB26" s="67">
        <v>94126075.17</v>
      </c>
      <c r="AC26" s="60">
        <v>0</v>
      </c>
      <c r="AD26" s="60">
        <v>593630516.47</v>
      </c>
      <c r="AE26" s="67">
        <v>593630516.47</v>
      </c>
      <c r="AF26" s="60">
        <v>0</v>
      </c>
      <c r="AG26" s="60">
        <v>0</v>
      </c>
      <c r="AH26" s="67">
        <v>0</v>
      </c>
      <c r="AI26" s="60">
        <v>0</v>
      </c>
      <c r="AJ26" s="60">
        <v>55815970.21</v>
      </c>
      <c r="AK26" s="67">
        <v>55815970.21</v>
      </c>
      <c r="AL26" s="60">
        <v>0</v>
      </c>
      <c r="AM26" s="60">
        <v>0</v>
      </c>
      <c r="AN26" s="60">
        <v>0</v>
      </c>
      <c r="AO26" s="67">
        <v>0</v>
      </c>
      <c r="AP26" s="60">
        <v>3050000</v>
      </c>
      <c r="AQ26" s="67">
        <v>3050000</v>
      </c>
      <c r="AR26" s="60">
        <v>0</v>
      </c>
      <c r="AS26" s="60">
        <v>0</v>
      </c>
      <c r="AT26" s="67">
        <v>0</v>
      </c>
      <c r="AU26" s="60">
        <v>0</v>
      </c>
      <c r="AV26" s="60">
        <v>0</v>
      </c>
      <c r="AW26" s="67">
        <v>0</v>
      </c>
      <c r="AX26" s="60">
        <v>0</v>
      </c>
      <c r="AY26" s="60">
        <v>0</v>
      </c>
      <c r="AZ26" s="67">
        <v>0</v>
      </c>
      <c r="BA26" s="67">
        <v>0</v>
      </c>
      <c r="BB26" s="60">
        <v>0</v>
      </c>
      <c r="BC26" s="67">
        <v>0</v>
      </c>
      <c r="BD26" s="67">
        <v>0</v>
      </c>
      <c r="BE26" s="60">
        <v>0</v>
      </c>
      <c r="BF26" s="67">
        <v>0</v>
      </c>
      <c r="BG26" s="60">
        <v>0</v>
      </c>
      <c r="BH26" s="60">
        <v>26838260</v>
      </c>
      <c r="BI26" s="67">
        <v>0</v>
      </c>
      <c r="BJ26" s="60">
        <v>2000000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2"/>
      <c r="BS26" s="67">
        <v>0</v>
      </c>
      <c r="BT26" s="60"/>
      <c r="BU26" s="67">
        <f t="shared" si="4"/>
        <v>1349875972.4900002</v>
      </c>
      <c r="BV26" s="67">
        <f t="shared" si="4"/>
        <v>1303467712.4900002</v>
      </c>
      <c r="BW26" s="95">
        <f t="shared" si="4"/>
        <v>4600000</v>
      </c>
    </row>
    <row r="27" spans="1:75" ht="15">
      <c r="A27" s="40">
        <v>200</v>
      </c>
      <c r="B27" s="41" t="s">
        <v>26</v>
      </c>
      <c r="C27" s="65">
        <f>SUM(C22:C26)</f>
        <v>226188603.02999997</v>
      </c>
      <c r="D27" s="65">
        <f aca="true" t="shared" si="5" ref="D27:BO27">SUM(D22:D26)</f>
        <v>84633050.86</v>
      </c>
      <c r="E27" s="65">
        <f t="shared" si="5"/>
        <v>144126715.04</v>
      </c>
      <c r="F27" s="65">
        <f>SUM(F22:F26)</f>
        <v>8134874.74</v>
      </c>
      <c r="G27" s="65">
        <f t="shared" si="5"/>
        <v>0</v>
      </c>
      <c r="H27" s="65">
        <f t="shared" si="5"/>
        <v>8194493.17</v>
      </c>
      <c r="I27" s="65">
        <f t="shared" si="5"/>
        <v>16837220.28</v>
      </c>
      <c r="J27" s="65">
        <f t="shared" si="5"/>
        <v>400000</v>
      </c>
      <c r="K27" s="65">
        <f t="shared" si="5"/>
        <v>16574692.43</v>
      </c>
      <c r="L27" s="65">
        <f t="shared" si="5"/>
        <v>278337035.76</v>
      </c>
      <c r="M27" s="65">
        <f t="shared" si="5"/>
        <v>212465519.24</v>
      </c>
      <c r="N27" s="65">
        <f t="shared" si="5"/>
        <v>65873781.3</v>
      </c>
      <c r="O27" s="65">
        <f t="shared" si="5"/>
        <v>122087437.00999999</v>
      </c>
      <c r="P27" s="65">
        <f t="shared" si="5"/>
        <v>72564536.72</v>
      </c>
      <c r="Q27" s="65">
        <f t="shared" si="5"/>
        <v>55866584.95</v>
      </c>
      <c r="R27" s="65">
        <f t="shared" si="5"/>
        <v>27508051.57</v>
      </c>
      <c r="S27" s="65">
        <f t="shared" si="5"/>
        <v>8700000</v>
      </c>
      <c r="T27" s="65">
        <f t="shared" si="5"/>
        <v>18808051.57</v>
      </c>
      <c r="U27" s="65">
        <f t="shared" si="5"/>
        <v>500000</v>
      </c>
      <c r="V27" s="65">
        <f t="shared" si="5"/>
        <v>100000</v>
      </c>
      <c r="W27" s="65">
        <f t="shared" si="5"/>
        <v>650000</v>
      </c>
      <c r="X27" s="65">
        <f t="shared" si="5"/>
        <v>429558035.94</v>
      </c>
      <c r="Y27" s="65">
        <f t="shared" si="5"/>
        <v>177982043.82</v>
      </c>
      <c r="Z27" s="65">
        <f t="shared" si="5"/>
        <v>252627925.53</v>
      </c>
      <c r="AA27" s="65">
        <f t="shared" si="5"/>
        <v>194137229.01999998</v>
      </c>
      <c r="AB27" s="65">
        <f t="shared" si="5"/>
        <v>94126075.17</v>
      </c>
      <c r="AC27" s="65">
        <f t="shared" si="5"/>
        <v>100277453.85</v>
      </c>
      <c r="AD27" s="65">
        <f t="shared" si="5"/>
        <v>1356210977.91</v>
      </c>
      <c r="AE27" s="65">
        <f t="shared" si="5"/>
        <v>593630516.47</v>
      </c>
      <c r="AF27" s="65">
        <f t="shared" si="5"/>
        <v>779249204.77</v>
      </c>
      <c r="AG27" s="65">
        <f t="shared" si="5"/>
        <v>2305128.6</v>
      </c>
      <c r="AH27" s="65">
        <f t="shared" si="5"/>
        <v>0</v>
      </c>
      <c r="AI27" s="65">
        <f t="shared" si="5"/>
        <v>2305128.6</v>
      </c>
      <c r="AJ27" s="65">
        <f t="shared" si="5"/>
        <v>103349407.77000001</v>
      </c>
      <c r="AK27" s="65">
        <f t="shared" si="5"/>
        <v>55815970.21</v>
      </c>
      <c r="AL27" s="65">
        <f t="shared" si="5"/>
        <v>48702024.15</v>
      </c>
      <c r="AM27" s="65">
        <f t="shared" si="5"/>
        <v>1034863.15</v>
      </c>
      <c r="AN27" s="65">
        <f t="shared" si="5"/>
        <v>0</v>
      </c>
      <c r="AO27" s="65">
        <f t="shared" si="5"/>
        <v>1034863.15</v>
      </c>
      <c r="AP27" s="65">
        <f t="shared" si="5"/>
        <v>17959986.48</v>
      </c>
      <c r="AQ27" s="65">
        <f t="shared" si="5"/>
        <v>3050000</v>
      </c>
      <c r="AR27" s="65">
        <f t="shared" si="5"/>
        <v>17641819.77</v>
      </c>
      <c r="AS27" s="65">
        <f t="shared" si="5"/>
        <v>10000</v>
      </c>
      <c r="AT27" s="65">
        <f t="shared" si="5"/>
        <v>0</v>
      </c>
      <c r="AU27" s="65">
        <f t="shared" si="5"/>
        <v>10000</v>
      </c>
      <c r="AV27" s="65">
        <f t="shared" si="5"/>
        <v>200000</v>
      </c>
      <c r="AW27" s="65">
        <f t="shared" si="5"/>
        <v>0</v>
      </c>
      <c r="AX27" s="65">
        <f t="shared" si="5"/>
        <v>200000</v>
      </c>
      <c r="AY27" s="65">
        <f t="shared" si="5"/>
        <v>0</v>
      </c>
      <c r="AZ27" s="65">
        <f t="shared" si="5"/>
        <v>0</v>
      </c>
      <c r="BA27" s="65">
        <f t="shared" si="5"/>
        <v>0</v>
      </c>
      <c r="BB27" s="65">
        <f t="shared" si="5"/>
        <v>0</v>
      </c>
      <c r="BC27" s="65">
        <f t="shared" si="5"/>
        <v>0</v>
      </c>
      <c r="BD27" s="65">
        <f t="shared" si="5"/>
        <v>0</v>
      </c>
      <c r="BE27" s="65">
        <f t="shared" si="5"/>
        <v>0</v>
      </c>
      <c r="BF27" s="65">
        <f t="shared" si="5"/>
        <v>0</v>
      </c>
      <c r="BG27" s="65">
        <f t="shared" si="5"/>
        <v>0</v>
      </c>
      <c r="BH27" s="65">
        <f t="shared" si="5"/>
        <v>26838260</v>
      </c>
      <c r="BI27" s="65">
        <f t="shared" si="5"/>
        <v>0</v>
      </c>
      <c r="BJ27" s="65">
        <f t="shared" si="5"/>
        <v>2000000</v>
      </c>
      <c r="BK27" s="65">
        <f t="shared" si="5"/>
        <v>0</v>
      </c>
      <c r="BL27" s="65">
        <f t="shared" si="5"/>
        <v>0</v>
      </c>
      <c r="BM27" s="65">
        <f t="shared" si="5"/>
        <v>0</v>
      </c>
      <c r="BN27" s="65">
        <f t="shared" si="5"/>
        <v>0</v>
      </c>
      <c r="BO27" s="65">
        <f t="shared" si="5"/>
        <v>0</v>
      </c>
      <c r="BP27" s="65">
        <f>SUM(BP22:BP26)</f>
        <v>0</v>
      </c>
      <c r="BQ27" s="65">
        <f>SUM(BQ22:BQ26)</f>
        <v>0</v>
      </c>
      <c r="BR27" s="62"/>
      <c r="BS27" s="65">
        <f>SUM(BS22:BS26)</f>
        <v>0</v>
      </c>
      <c r="BT27" s="60"/>
      <c r="BU27" s="65">
        <f>SUM(BU22:BU26)</f>
        <v>2811197111.26</v>
      </c>
      <c r="BV27" s="65">
        <f>SUM(BV22:BV26)</f>
        <v>1303467712.4900002</v>
      </c>
      <c r="BW27" s="103">
        <f>SUM(BW22:BW26)</f>
        <v>1514142738.28</v>
      </c>
    </row>
    <row r="28" spans="1:75" ht="15">
      <c r="A28" s="38"/>
      <c r="B28" s="39"/>
      <c r="C28" s="60"/>
      <c r="D28" s="60"/>
      <c r="E28" s="60"/>
      <c r="F28" s="67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2"/>
      <c r="BS28" s="60"/>
      <c r="BT28" s="60"/>
      <c r="BU28" s="67"/>
      <c r="BV28" s="67"/>
      <c r="BW28" s="95"/>
    </row>
    <row r="29" spans="1:75" ht="15">
      <c r="A29" s="38"/>
      <c r="B29" s="41" t="s">
        <v>119</v>
      </c>
      <c r="C29" s="60"/>
      <c r="D29" s="60"/>
      <c r="E29" s="60"/>
      <c r="F29" s="67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2"/>
      <c r="BS29" s="60"/>
      <c r="BT29" s="60"/>
      <c r="BU29" s="67"/>
      <c r="BV29" s="67"/>
      <c r="BW29" s="95"/>
    </row>
    <row r="30" spans="1:75" ht="15">
      <c r="A30" s="38">
        <v>301</v>
      </c>
      <c r="B30" s="39" t="s">
        <v>120</v>
      </c>
      <c r="C30" s="60">
        <v>0</v>
      </c>
      <c r="D30" s="60">
        <v>0</v>
      </c>
      <c r="E30" s="60">
        <v>0</v>
      </c>
      <c r="F30" s="67">
        <v>0</v>
      </c>
      <c r="G30" s="67">
        <v>0</v>
      </c>
      <c r="H30" s="60">
        <v>0</v>
      </c>
      <c r="I30" s="60">
        <v>0</v>
      </c>
      <c r="J30" s="67">
        <v>0</v>
      </c>
      <c r="K30" s="60">
        <v>0</v>
      </c>
      <c r="L30" s="60">
        <v>0</v>
      </c>
      <c r="M30" s="67">
        <v>0</v>
      </c>
      <c r="N30" s="60">
        <v>0</v>
      </c>
      <c r="O30" s="60">
        <v>1000000</v>
      </c>
      <c r="P30" s="67">
        <v>0</v>
      </c>
      <c r="Q30" s="60">
        <v>1000000</v>
      </c>
      <c r="R30" s="60">
        <v>0</v>
      </c>
      <c r="S30" s="67">
        <v>0</v>
      </c>
      <c r="T30" s="60">
        <v>0</v>
      </c>
      <c r="U30" s="60">
        <v>0</v>
      </c>
      <c r="V30" s="67">
        <v>0</v>
      </c>
      <c r="W30" s="60">
        <v>0</v>
      </c>
      <c r="X30" s="60">
        <v>0</v>
      </c>
      <c r="Y30" s="67">
        <v>0</v>
      </c>
      <c r="Z30" s="60"/>
      <c r="AA30" s="60">
        <v>0</v>
      </c>
      <c r="AB30" s="67">
        <v>0</v>
      </c>
      <c r="AC30" s="60">
        <v>0</v>
      </c>
      <c r="AD30" s="60">
        <v>0</v>
      </c>
      <c r="AE30" s="67">
        <v>0</v>
      </c>
      <c r="AF30" s="60">
        <v>882833.92</v>
      </c>
      <c r="AG30" s="60">
        <v>0</v>
      </c>
      <c r="AH30" s="67">
        <v>0</v>
      </c>
      <c r="AI30" s="60">
        <v>0</v>
      </c>
      <c r="AJ30" s="60">
        <v>0</v>
      </c>
      <c r="AK30" s="67">
        <v>0</v>
      </c>
      <c r="AL30" s="60">
        <v>0</v>
      </c>
      <c r="AM30" s="60">
        <v>0</v>
      </c>
      <c r="AN30" s="60">
        <v>0</v>
      </c>
      <c r="AO30" s="67">
        <v>0</v>
      </c>
      <c r="AP30" s="60">
        <v>3000</v>
      </c>
      <c r="AQ30" s="67">
        <v>0</v>
      </c>
      <c r="AR30" s="60">
        <v>5503000</v>
      </c>
      <c r="AS30" s="60">
        <v>0</v>
      </c>
      <c r="AT30" s="67">
        <v>0</v>
      </c>
      <c r="AU30" s="60">
        <v>0</v>
      </c>
      <c r="AV30" s="60">
        <v>0</v>
      </c>
      <c r="AW30" s="67">
        <v>0</v>
      </c>
      <c r="AX30" s="60">
        <v>0</v>
      </c>
      <c r="AY30" s="60">
        <v>0</v>
      </c>
      <c r="AZ30" s="67">
        <v>0</v>
      </c>
      <c r="BA30" s="67">
        <v>0</v>
      </c>
      <c r="BB30" s="60">
        <v>0</v>
      </c>
      <c r="BC30" s="67">
        <v>0</v>
      </c>
      <c r="BD30" s="67">
        <v>0</v>
      </c>
      <c r="BE30" s="60">
        <v>0</v>
      </c>
      <c r="BF30" s="67">
        <v>0</v>
      </c>
      <c r="BG30" s="60">
        <v>0</v>
      </c>
      <c r="BH30" s="60">
        <v>0</v>
      </c>
      <c r="BI30" s="67">
        <v>0</v>
      </c>
      <c r="BJ30" s="60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0">
        <v>0</v>
      </c>
      <c r="BQ30" s="67">
        <v>0</v>
      </c>
      <c r="BR30" s="62"/>
      <c r="BS30" s="67">
        <v>0</v>
      </c>
      <c r="BT30" s="60"/>
      <c r="BU30" s="67">
        <f aca="true" t="shared" si="6" ref="BU30:BW33">+C30+F30+I30+L30+O30+R30+U30+X30+AA30+AD30+AG30+AJ30+AM30+AP30+AS30+AV30+AY30+BB30+BE30+BH30+BK30+BN30+BQ30</f>
        <v>1003000</v>
      </c>
      <c r="BV30" s="67">
        <f t="shared" si="6"/>
        <v>0</v>
      </c>
      <c r="BW30" s="95">
        <f t="shared" si="6"/>
        <v>7385833.92</v>
      </c>
    </row>
    <row r="31" spans="1:75" ht="15">
      <c r="A31" s="38">
        <v>302</v>
      </c>
      <c r="B31" s="39" t="s">
        <v>121</v>
      </c>
      <c r="C31" s="60">
        <v>0</v>
      </c>
      <c r="D31" s="60">
        <v>0</v>
      </c>
      <c r="E31" s="60">
        <v>0</v>
      </c>
      <c r="F31" s="67">
        <v>0</v>
      </c>
      <c r="G31" s="67">
        <v>0</v>
      </c>
      <c r="H31" s="60">
        <v>0</v>
      </c>
      <c r="I31" s="60">
        <v>0</v>
      </c>
      <c r="J31" s="67">
        <v>0</v>
      </c>
      <c r="K31" s="60">
        <v>0</v>
      </c>
      <c r="L31" s="60">
        <v>0</v>
      </c>
      <c r="M31" s="67">
        <v>0</v>
      </c>
      <c r="N31" s="60">
        <v>0</v>
      </c>
      <c r="O31" s="60">
        <v>0</v>
      </c>
      <c r="P31" s="67">
        <v>0</v>
      </c>
      <c r="Q31" s="60">
        <v>0</v>
      </c>
      <c r="R31" s="60">
        <v>0</v>
      </c>
      <c r="S31" s="67">
        <v>0</v>
      </c>
      <c r="T31" s="60">
        <v>0</v>
      </c>
      <c r="U31" s="60">
        <v>0</v>
      </c>
      <c r="V31" s="67">
        <v>0</v>
      </c>
      <c r="W31" s="60">
        <v>0</v>
      </c>
      <c r="X31" s="60">
        <v>0</v>
      </c>
      <c r="Y31" s="67">
        <v>0</v>
      </c>
      <c r="Z31" s="60">
        <v>0</v>
      </c>
      <c r="AA31" s="60">
        <v>0</v>
      </c>
      <c r="AB31" s="67">
        <v>0</v>
      </c>
      <c r="AC31" s="60">
        <v>0</v>
      </c>
      <c r="AD31" s="60">
        <v>0</v>
      </c>
      <c r="AE31" s="67">
        <v>0</v>
      </c>
      <c r="AF31" s="60">
        <v>0</v>
      </c>
      <c r="AG31" s="60">
        <v>0</v>
      </c>
      <c r="AH31" s="67">
        <v>0</v>
      </c>
      <c r="AI31" s="60">
        <v>0</v>
      </c>
      <c r="AJ31" s="60">
        <v>0</v>
      </c>
      <c r="AK31" s="67">
        <v>0</v>
      </c>
      <c r="AL31" s="60">
        <v>0</v>
      </c>
      <c r="AM31" s="60">
        <v>0</v>
      </c>
      <c r="AN31" s="60">
        <v>0</v>
      </c>
      <c r="AO31" s="67">
        <v>0</v>
      </c>
      <c r="AP31" s="60">
        <v>0</v>
      </c>
      <c r="AQ31" s="67">
        <v>0</v>
      </c>
      <c r="AR31" s="60">
        <v>0</v>
      </c>
      <c r="AS31" s="60">
        <v>0</v>
      </c>
      <c r="AT31" s="67">
        <v>0</v>
      </c>
      <c r="AU31" s="60">
        <v>0</v>
      </c>
      <c r="AV31" s="60">
        <v>0</v>
      </c>
      <c r="AW31" s="67">
        <v>0</v>
      </c>
      <c r="AX31" s="60">
        <v>0</v>
      </c>
      <c r="AY31" s="60">
        <v>0</v>
      </c>
      <c r="AZ31" s="67">
        <v>0</v>
      </c>
      <c r="BA31" s="67">
        <v>0</v>
      </c>
      <c r="BB31" s="60">
        <v>0</v>
      </c>
      <c r="BC31" s="67">
        <v>0</v>
      </c>
      <c r="BD31" s="67">
        <v>0</v>
      </c>
      <c r="BE31" s="60">
        <v>0</v>
      </c>
      <c r="BF31" s="67">
        <v>0</v>
      </c>
      <c r="BG31" s="60">
        <v>0</v>
      </c>
      <c r="BH31" s="60">
        <v>0</v>
      </c>
      <c r="BI31" s="67">
        <v>0</v>
      </c>
      <c r="BJ31" s="60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0">
        <v>0</v>
      </c>
      <c r="BQ31" s="67">
        <v>0</v>
      </c>
      <c r="BR31" s="62"/>
      <c r="BS31" s="67">
        <v>0</v>
      </c>
      <c r="BT31" s="60"/>
      <c r="BU31" s="67">
        <f t="shared" si="6"/>
        <v>0</v>
      </c>
      <c r="BV31" s="67">
        <f t="shared" si="6"/>
        <v>0</v>
      </c>
      <c r="BW31" s="95">
        <f t="shared" si="6"/>
        <v>0</v>
      </c>
    </row>
    <row r="32" spans="1:75" ht="15">
      <c r="A32" s="38">
        <v>303</v>
      </c>
      <c r="B32" s="39" t="s">
        <v>122</v>
      </c>
      <c r="C32" s="60">
        <v>2000000</v>
      </c>
      <c r="D32" s="60">
        <v>0</v>
      </c>
      <c r="E32" s="60">
        <v>2000000</v>
      </c>
      <c r="F32" s="67">
        <v>0</v>
      </c>
      <c r="G32" s="67">
        <v>0</v>
      </c>
      <c r="H32" s="60">
        <v>0</v>
      </c>
      <c r="I32" s="60">
        <v>0</v>
      </c>
      <c r="J32" s="67">
        <v>0</v>
      </c>
      <c r="K32" s="60">
        <v>0</v>
      </c>
      <c r="L32" s="60">
        <v>0</v>
      </c>
      <c r="M32" s="67">
        <v>0</v>
      </c>
      <c r="N32" s="60">
        <v>0</v>
      </c>
      <c r="O32" s="60">
        <v>0</v>
      </c>
      <c r="P32" s="67">
        <v>0</v>
      </c>
      <c r="Q32" s="60">
        <v>0</v>
      </c>
      <c r="R32" s="60">
        <v>0</v>
      </c>
      <c r="S32" s="67">
        <v>0</v>
      </c>
      <c r="T32" s="60">
        <v>0</v>
      </c>
      <c r="U32" s="60">
        <v>0</v>
      </c>
      <c r="V32" s="67">
        <v>0</v>
      </c>
      <c r="W32" s="60">
        <v>0</v>
      </c>
      <c r="X32" s="60">
        <v>0</v>
      </c>
      <c r="Y32" s="67">
        <v>0</v>
      </c>
      <c r="Z32" s="60">
        <v>0</v>
      </c>
      <c r="AA32" s="60">
        <v>0</v>
      </c>
      <c r="AB32" s="67">
        <v>0</v>
      </c>
      <c r="AC32" s="60">
        <v>0</v>
      </c>
      <c r="AD32" s="60">
        <v>0</v>
      </c>
      <c r="AE32" s="67">
        <v>0</v>
      </c>
      <c r="AF32" s="60">
        <v>0</v>
      </c>
      <c r="AG32" s="60">
        <v>0</v>
      </c>
      <c r="AH32" s="67">
        <v>0</v>
      </c>
      <c r="AI32" s="60">
        <v>0</v>
      </c>
      <c r="AJ32" s="60">
        <v>0</v>
      </c>
      <c r="AK32" s="67">
        <v>0</v>
      </c>
      <c r="AL32" s="60">
        <v>0</v>
      </c>
      <c r="AM32" s="60">
        <v>0</v>
      </c>
      <c r="AN32" s="60">
        <v>0</v>
      </c>
      <c r="AO32" s="67">
        <v>0</v>
      </c>
      <c r="AP32" s="60">
        <v>0</v>
      </c>
      <c r="AQ32" s="67">
        <v>0</v>
      </c>
      <c r="AR32" s="60">
        <v>0</v>
      </c>
      <c r="AS32" s="60">
        <v>0</v>
      </c>
      <c r="AT32" s="67">
        <v>0</v>
      </c>
      <c r="AU32" s="60">
        <v>0</v>
      </c>
      <c r="AV32" s="60">
        <v>0</v>
      </c>
      <c r="AW32" s="67">
        <v>0</v>
      </c>
      <c r="AX32" s="60">
        <v>0</v>
      </c>
      <c r="AY32" s="60">
        <v>0</v>
      </c>
      <c r="AZ32" s="67">
        <v>0</v>
      </c>
      <c r="BA32" s="67">
        <v>0</v>
      </c>
      <c r="BB32" s="60">
        <v>0</v>
      </c>
      <c r="BC32" s="67">
        <v>0</v>
      </c>
      <c r="BD32" s="67">
        <v>0</v>
      </c>
      <c r="BE32" s="60">
        <v>0</v>
      </c>
      <c r="BF32" s="67">
        <v>0</v>
      </c>
      <c r="BG32" s="60">
        <v>0</v>
      </c>
      <c r="BH32" s="60">
        <v>0</v>
      </c>
      <c r="BI32" s="67">
        <v>0</v>
      </c>
      <c r="BJ32" s="60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0">
        <v>0</v>
      </c>
      <c r="BQ32" s="67">
        <v>0</v>
      </c>
      <c r="BR32" s="62"/>
      <c r="BS32" s="67">
        <v>0</v>
      </c>
      <c r="BT32" s="60"/>
      <c r="BU32" s="67">
        <f t="shared" si="6"/>
        <v>2000000</v>
      </c>
      <c r="BV32" s="67">
        <f t="shared" si="6"/>
        <v>0</v>
      </c>
      <c r="BW32" s="95">
        <f t="shared" si="6"/>
        <v>2000000</v>
      </c>
    </row>
    <row r="33" spans="1:75" ht="15">
      <c r="A33" s="38">
        <v>304</v>
      </c>
      <c r="B33" s="39" t="s">
        <v>123</v>
      </c>
      <c r="C33" s="60">
        <v>500000000</v>
      </c>
      <c r="D33" s="60">
        <v>0</v>
      </c>
      <c r="E33" s="60">
        <v>500000000</v>
      </c>
      <c r="F33" s="67">
        <v>0</v>
      </c>
      <c r="G33" s="67">
        <v>0</v>
      </c>
      <c r="H33" s="60">
        <v>0</v>
      </c>
      <c r="I33" s="60">
        <v>0</v>
      </c>
      <c r="J33" s="67">
        <v>0</v>
      </c>
      <c r="K33" s="60">
        <v>0</v>
      </c>
      <c r="L33" s="60">
        <v>0</v>
      </c>
      <c r="M33" s="67">
        <v>0</v>
      </c>
      <c r="N33" s="60">
        <v>0</v>
      </c>
      <c r="O33" s="60">
        <v>0</v>
      </c>
      <c r="P33" s="67">
        <v>0</v>
      </c>
      <c r="Q33" s="60">
        <v>0</v>
      </c>
      <c r="R33" s="60">
        <v>0</v>
      </c>
      <c r="S33" s="67">
        <v>0</v>
      </c>
      <c r="T33" s="60">
        <v>0</v>
      </c>
      <c r="U33" s="60">
        <v>0</v>
      </c>
      <c r="V33" s="67">
        <v>0</v>
      </c>
      <c r="W33" s="60">
        <v>0</v>
      </c>
      <c r="X33" s="60">
        <v>0</v>
      </c>
      <c r="Y33" s="67">
        <v>0</v>
      </c>
      <c r="Z33" s="60">
        <v>0</v>
      </c>
      <c r="AA33" s="60">
        <v>0</v>
      </c>
      <c r="AB33" s="67">
        <v>0</v>
      </c>
      <c r="AC33" s="60">
        <v>0</v>
      </c>
      <c r="AD33" s="60">
        <v>0</v>
      </c>
      <c r="AE33" s="67">
        <v>0</v>
      </c>
      <c r="AF33" s="60">
        <v>0</v>
      </c>
      <c r="AG33" s="60">
        <v>0</v>
      </c>
      <c r="AH33" s="67">
        <v>0</v>
      </c>
      <c r="AI33" s="60">
        <v>0</v>
      </c>
      <c r="AJ33" s="60">
        <v>0</v>
      </c>
      <c r="AK33" s="67">
        <v>0</v>
      </c>
      <c r="AL33" s="60">
        <v>0</v>
      </c>
      <c r="AM33" s="60">
        <v>0</v>
      </c>
      <c r="AN33" s="60">
        <v>0</v>
      </c>
      <c r="AO33" s="67">
        <v>0</v>
      </c>
      <c r="AP33" s="60">
        <v>0</v>
      </c>
      <c r="AQ33" s="67">
        <v>0</v>
      </c>
      <c r="AR33" s="67">
        <v>0</v>
      </c>
      <c r="AS33" s="60">
        <v>0</v>
      </c>
      <c r="AT33" s="67">
        <v>0</v>
      </c>
      <c r="AU33" s="60">
        <v>0</v>
      </c>
      <c r="AV33" s="60">
        <v>0</v>
      </c>
      <c r="AW33" s="67">
        <v>0</v>
      </c>
      <c r="AX33" s="60">
        <v>0</v>
      </c>
      <c r="AY33" s="60">
        <v>0</v>
      </c>
      <c r="AZ33" s="67">
        <v>0</v>
      </c>
      <c r="BA33" s="67">
        <v>0</v>
      </c>
      <c r="BB33" s="60">
        <v>0</v>
      </c>
      <c r="BC33" s="67">
        <v>0</v>
      </c>
      <c r="BD33" s="67">
        <v>0</v>
      </c>
      <c r="BE33" s="60">
        <v>0</v>
      </c>
      <c r="BF33" s="67">
        <v>0</v>
      </c>
      <c r="BG33" s="60">
        <v>0</v>
      </c>
      <c r="BH33" s="60">
        <v>0</v>
      </c>
      <c r="BI33" s="67">
        <v>0</v>
      </c>
      <c r="BJ33" s="60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0">
        <v>0</v>
      </c>
      <c r="BQ33" s="67">
        <v>0</v>
      </c>
      <c r="BR33" s="62"/>
      <c r="BS33" s="67">
        <v>0</v>
      </c>
      <c r="BT33" s="60"/>
      <c r="BU33" s="67">
        <f t="shared" si="6"/>
        <v>500000000</v>
      </c>
      <c r="BV33" s="67">
        <f t="shared" si="6"/>
        <v>0</v>
      </c>
      <c r="BW33" s="95">
        <f t="shared" si="6"/>
        <v>500000000</v>
      </c>
    </row>
    <row r="34" spans="1:75" ht="15">
      <c r="A34" s="40">
        <v>300</v>
      </c>
      <c r="B34" s="41" t="s">
        <v>40</v>
      </c>
      <c r="C34" s="65">
        <f>SUM(C30:C33)</f>
        <v>502000000</v>
      </c>
      <c r="D34" s="65">
        <f aca="true" t="shared" si="7" ref="D34:BO34">SUM(D30:D33)</f>
        <v>0</v>
      </c>
      <c r="E34" s="65">
        <f t="shared" si="7"/>
        <v>502000000</v>
      </c>
      <c r="F34" s="65">
        <f>SUM(F30:F33)</f>
        <v>0</v>
      </c>
      <c r="G34" s="65">
        <f t="shared" si="7"/>
        <v>0</v>
      </c>
      <c r="H34" s="65">
        <f t="shared" si="7"/>
        <v>0</v>
      </c>
      <c r="I34" s="65">
        <f t="shared" si="7"/>
        <v>0</v>
      </c>
      <c r="J34" s="65">
        <f t="shared" si="7"/>
        <v>0</v>
      </c>
      <c r="K34" s="65">
        <f t="shared" si="7"/>
        <v>0</v>
      </c>
      <c r="L34" s="65">
        <f t="shared" si="7"/>
        <v>0</v>
      </c>
      <c r="M34" s="65">
        <f t="shared" si="7"/>
        <v>0</v>
      </c>
      <c r="N34" s="65">
        <f t="shared" si="7"/>
        <v>0</v>
      </c>
      <c r="O34" s="65">
        <f t="shared" si="7"/>
        <v>1000000</v>
      </c>
      <c r="P34" s="65">
        <f t="shared" si="7"/>
        <v>0</v>
      </c>
      <c r="Q34" s="65">
        <f t="shared" si="7"/>
        <v>1000000</v>
      </c>
      <c r="R34" s="65">
        <f t="shared" si="7"/>
        <v>0</v>
      </c>
      <c r="S34" s="65">
        <f t="shared" si="7"/>
        <v>0</v>
      </c>
      <c r="T34" s="65">
        <f t="shared" si="7"/>
        <v>0</v>
      </c>
      <c r="U34" s="65">
        <f t="shared" si="7"/>
        <v>0</v>
      </c>
      <c r="V34" s="65">
        <f t="shared" si="7"/>
        <v>0</v>
      </c>
      <c r="W34" s="65">
        <f t="shared" si="7"/>
        <v>0</v>
      </c>
      <c r="X34" s="65">
        <f t="shared" si="7"/>
        <v>0</v>
      </c>
      <c r="Y34" s="65">
        <f t="shared" si="7"/>
        <v>0</v>
      </c>
      <c r="Z34" s="65">
        <f t="shared" si="7"/>
        <v>0</v>
      </c>
      <c r="AA34" s="65">
        <f t="shared" si="7"/>
        <v>0</v>
      </c>
      <c r="AB34" s="65">
        <f t="shared" si="7"/>
        <v>0</v>
      </c>
      <c r="AC34" s="65">
        <f t="shared" si="7"/>
        <v>0</v>
      </c>
      <c r="AD34" s="65">
        <f t="shared" si="7"/>
        <v>0</v>
      </c>
      <c r="AE34" s="65">
        <f t="shared" si="7"/>
        <v>0</v>
      </c>
      <c r="AF34" s="65">
        <f t="shared" si="7"/>
        <v>882833.92</v>
      </c>
      <c r="AG34" s="65">
        <f t="shared" si="7"/>
        <v>0</v>
      </c>
      <c r="AH34" s="65">
        <f t="shared" si="7"/>
        <v>0</v>
      </c>
      <c r="AI34" s="65">
        <f t="shared" si="7"/>
        <v>0</v>
      </c>
      <c r="AJ34" s="65">
        <f t="shared" si="7"/>
        <v>0</v>
      </c>
      <c r="AK34" s="65">
        <f t="shared" si="7"/>
        <v>0</v>
      </c>
      <c r="AL34" s="65">
        <f t="shared" si="7"/>
        <v>0</v>
      </c>
      <c r="AM34" s="65">
        <f t="shared" si="7"/>
        <v>0</v>
      </c>
      <c r="AN34" s="65">
        <f t="shared" si="7"/>
        <v>0</v>
      </c>
      <c r="AO34" s="65">
        <f t="shared" si="7"/>
        <v>0</v>
      </c>
      <c r="AP34" s="65">
        <f t="shared" si="7"/>
        <v>3000</v>
      </c>
      <c r="AQ34" s="65">
        <f t="shared" si="7"/>
        <v>0</v>
      </c>
      <c r="AR34" s="65">
        <f t="shared" si="7"/>
        <v>5503000</v>
      </c>
      <c r="AS34" s="65">
        <f t="shared" si="7"/>
        <v>0</v>
      </c>
      <c r="AT34" s="65">
        <f t="shared" si="7"/>
        <v>0</v>
      </c>
      <c r="AU34" s="65">
        <f t="shared" si="7"/>
        <v>0</v>
      </c>
      <c r="AV34" s="65">
        <f t="shared" si="7"/>
        <v>0</v>
      </c>
      <c r="AW34" s="65">
        <f t="shared" si="7"/>
        <v>0</v>
      </c>
      <c r="AX34" s="65">
        <f t="shared" si="7"/>
        <v>0</v>
      </c>
      <c r="AY34" s="65">
        <f t="shared" si="7"/>
        <v>0</v>
      </c>
      <c r="AZ34" s="65">
        <f t="shared" si="7"/>
        <v>0</v>
      </c>
      <c r="BA34" s="65">
        <f t="shared" si="7"/>
        <v>0</v>
      </c>
      <c r="BB34" s="65">
        <f t="shared" si="7"/>
        <v>0</v>
      </c>
      <c r="BC34" s="65">
        <f t="shared" si="7"/>
        <v>0</v>
      </c>
      <c r="BD34" s="65">
        <f t="shared" si="7"/>
        <v>0</v>
      </c>
      <c r="BE34" s="65">
        <f t="shared" si="7"/>
        <v>0</v>
      </c>
      <c r="BF34" s="65">
        <f t="shared" si="7"/>
        <v>0</v>
      </c>
      <c r="BG34" s="65">
        <f t="shared" si="7"/>
        <v>0</v>
      </c>
      <c r="BH34" s="65">
        <f t="shared" si="7"/>
        <v>0</v>
      </c>
      <c r="BI34" s="65">
        <f t="shared" si="7"/>
        <v>0</v>
      </c>
      <c r="BJ34" s="65">
        <f t="shared" si="7"/>
        <v>0</v>
      </c>
      <c r="BK34" s="65">
        <f t="shared" si="7"/>
        <v>0</v>
      </c>
      <c r="BL34" s="65">
        <f t="shared" si="7"/>
        <v>0</v>
      </c>
      <c r="BM34" s="65">
        <f t="shared" si="7"/>
        <v>0</v>
      </c>
      <c r="BN34" s="65">
        <f t="shared" si="7"/>
        <v>0</v>
      </c>
      <c r="BO34" s="65">
        <f t="shared" si="7"/>
        <v>0</v>
      </c>
      <c r="BP34" s="65">
        <f>SUM(BP30:BP33)</f>
        <v>0</v>
      </c>
      <c r="BQ34" s="65">
        <f>SUM(BQ30:BQ33)</f>
        <v>0</v>
      </c>
      <c r="BR34" s="62"/>
      <c r="BS34" s="65">
        <f>SUM(BS30:BS33)</f>
        <v>0</v>
      </c>
      <c r="BT34" s="60"/>
      <c r="BU34" s="65">
        <f>SUM(BU30:BU33)</f>
        <v>503003000</v>
      </c>
      <c r="BV34" s="65">
        <f>SUM(BV30:BV33)</f>
        <v>0</v>
      </c>
      <c r="BW34" s="103">
        <f>SUM(BW30:BW33)</f>
        <v>509385833.92</v>
      </c>
    </row>
    <row r="35" spans="1:75" ht="15">
      <c r="A35" s="38"/>
      <c r="B35" s="3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2"/>
      <c r="BS35" s="60"/>
      <c r="BT35" s="60"/>
      <c r="BU35" s="67"/>
      <c r="BV35" s="67"/>
      <c r="BW35" s="95"/>
    </row>
    <row r="36" spans="1:75" ht="15">
      <c r="A36" s="38"/>
      <c r="B36" s="41" t="s">
        <v>124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2"/>
      <c r="BS36" s="60"/>
      <c r="BT36" s="60"/>
      <c r="BU36" s="67"/>
      <c r="BV36" s="67"/>
      <c r="BW36" s="95"/>
    </row>
    <row r="37" spans="1:75" ht="15">
      <c r="A37" s="38">
        <v>401</v>
      </c>
      <c r="B37" s="39" t="s">
        <v>125</v>
      </c>
      <c r="C37" s="60">
        <v>3777280</v>
      </c>
      <c r="D37" s="67">
        <v>0</v>
      </c>
      <c r="E37" s="60">
        <v>3777280</v>
      </c>
      <c r="F37" s="60">
        <v>42820</v>
      </c>
      <c r="G37" s="67">
        <v>0</v>
      </c>
      <c r="H37" s="60">
        <v>42820</v>
      </c>
      <c r="I37" s="60">
        <v>278200</v>
      </c>
      <c r="J37" s="73">
        <v>0</v>
      </c>
      <c r="K37" s="60">
        <v>278200</v>
      </c>
      <c r="L37" s="60">
        <v>2739010</v>
      </c>
      <c r="M37" s="67">
        <v>0</v>
      </c>
      <c r="N37" s="60">
        <v>2739010</v>
      </c>
      <c r="O37" s="60">
        <v>3726390</v>
      </c>
      <c r="P37" s="67">
        <v>0</v>
      </c>
      <c r="Q37" s="60">
        <v>3726390</v>
      </c>
      <c r="R37" s="60">
        <v>734560</v>
      </c>
      <c r="S37" s="67">
        <v>0</v>
      </c>
      <c r="T37" s="60">
        <v>734560</v>
      </c>
      <c r="U37" s="60">
        <v>0</v>
      </c>
      <c r="V37" s="67">
        <v>0</v>
      </c>
      <c r="W37" s="60">
        <v>0</v>
      </c>
      <c r="X37" s="60">
        <v>2995630</v>
      </c>
      <c r="Y37" s="67">
        <v>0</v>
      </c>
      <c r="Z37" s="60">
        <v>2995630</v>
      </c>
      <c r="AA37" s="60">
        <v>2954160</v>
      </c>
      <c r="AB37" s="67">
        <v>0</v>
      </c>
      <c r="AC37" s="60">
        <v>2954160</v>
      </c>
      <c r="AD37" s="60">
        <v>25059940</v>
      </c>
      <c r="AE37" s="67">
        <v>0</v>
      </c>
      <c r="AF37" s="60">
        <v>25059940</v>
      </c>
      <c r="AG37" s="60">
        <v>22170</v>
      </c>
      <c r="AH37" s="67">
        <v>0</v>
      </c>
      <c r="AI37" s="60">
        <v>22170</v>
      </c>
      <c r="AJ37" s="60">
        <v>1916980</v>
      </c>
      <c r="AK37" s="67">
        <v>0</v>
      </c>
      <c r="AL37" s="60">
        <v>1916980</v>
      </c>
      <c r="AM37" s="60">
        <v>0</v>
      </c>
      <c r="AN37" s="60">
        <v>0</v>
      </c>
      <c r="AO37" s="67">
        <v>0</v>
      </c>
      <c r="AP37" s="60">
        <v>67680</v>
      </c>
      <c r="AQ37" s="67">
        <v>0</v>
      </c>
      <c r="AR37" s="60">
        <v>67680</v>
      </c>
      <c r="AS37" s="60">
        <v>0</v>
      </c>
      <c r="AT37" s="60">
        <v>0</v>
      </c>
      <c r="AU37" s="60">
        <v>0</v>
      </c>
      <c r="AV37" s="60">
        <v>0</v>
      </c>
      <c r="AW37" s="67">
        <v>0</v>
      </c>
      <c r="AX37" s="60">
        <v>0</v>
      </c>
      <c r="AY37" s="60">
        <v>0</v>
      </c>
      <c r="AZ37" s="67">
        <v>0</v>
      </c>
      <c r="BA37" s="67">
        <v>0</v>
      </c>
      <c r="BB37" s="60">
        <v>0</v>
      </c>
      <c r="BC37" s="67">
        <v>0</v>
      </c>
      <c r="BD37" s="67">
        <v>0</v>
      </c>
      <c r="BE37" s="60">
        <v>0</v>
      </c>
      <c r="BF37" s="67">
        <v>0</v>
      </c>
      <c r="BG37" s="60">
        <v>0</v>
      </c>
      <c r="BH37" s="60">
        <v>0</v>
      </c>
      <c r="BI37" s="67">
        <v>0</v>
      </c>
      <c r="BJ37" s="60">
        <v>0</v>
      </c>
      <c r="BK37" s="60">
        <v>0</v>
      </c>
      <c r="BL37" s="67">
        <v>0</v>
      </c>
      <c r="BM37" s="67">
        <v>0</v>
      </c>
      <c r="BN37" s="67">
        <v>0</v>
      </c>
      <c r="BO37" s="67">
        <v>0</v>
      </c>
      <c r="BP37" s="60"/>
      <c r="BQ37" s="67">
        <v>0</v>
      </c>
      <c r="BR37" s="62"/>
      <c r="BS37" s="67">
        <v>0</v>
      </c>
      <c r="BT37" s="60"/>
      <c r="BU37" s="67">
        <f>+C37+F37+I37+L37+O37+R37+U37+X37+AA37+AD37+AG37+AJ37+AM37+AP37+AS37+AV37+AY37+BB37+BE37+BH37+BK37+BN37+BQ37</f>
        <v>44314820</v>
      </c>
      <c r="BV37" s="67">
        <f>+D37+G37+J37+M37+P37+S37+V37+Y37+AB37+AE37+AH37+AK37+AN37+AQ37+AT37+AW37+AZ37+BC37+BF37+BI37+BL37+BO37+BR37</f>
        <v>0</v>
      </c>
      <c r="BW37" s="95">
        <f aca="true" t="shared" si="8" ref="BU37:BW40">+E37+H37+K37+N37+Q37+T37+W37+Z37+AC37+AF37+AI37+AL37+AO37+AR37+AU37+AX37+BA37+BD37+BG37+BJ37+BM37+BP37+BS37</f>
        <v>44314820</v>
      </c>
    </row>
    <row r="38" spans="1:75" ht="15">
      <c r="A38" s="38">
        <v>402</v>
      </c>
      <c r="B38" s="39" t="s">
        <v>126</v>
      </c>
      <c r="C38" s="60">
        <v>0</v>
      </c>
      <c r="D38" s="67">
        <v>0</v>
      </c>
      <c r="E38" s="60">
        <v>11818930</v>
      </c>
      <c r="F38" s="60">
        <v>0</v>
      </c>
      <c r="G38" s="67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7">
        <v>0</v>
      </c>
      <c r="N38" s="60">
        <v>0</v>
      </c>
      <c r="O38" s="60">
        <v>0</v>
      </c>
      <c r="P38" s="67">
        <v>0</v>
      </c>
      <c r="Q38" s="60">
        <v>0</v>
      </c>
      <c r="R38" s="60">
        <v>0</v>
      </c>
      <c r="S38" s="67">
        <v>0</v>
      </c>
      <c r="T38" s="60">
        <v>0</v>
      </c>
      <c r="U38" s="60">
        <v>0</v>
      </c>
      <c r="V38" s="67">
        <v>0</v>
      </c>
      <c r="W38" s="60">
        <v>0</v>
      </c>
      <c r="X38" s="60">
        <v>0</v>
      </c>
      <c r="Y38" s="67">
        <v>0</v>
      </c>
      <c r="Z38" s="60">
        <v>0</v>
      </c>
      <c r="AA38" s="60">
        <v>0</v>
      </c>
      <c r="AB38" s="67">
        <v>0</v>
      </c>
      <c r="AC38" s="60">
        <v>0</v>
      </c>
      <c r="AD38" s="60">
        <v>0</v>
      </c>
      <c r="AE38" s="67">
        <v>0</v>
      </c>
      <c r="AF38" s="60">
        <v>0</v>
      </c>
      <c r="AG38" s="60">
        <v>0</v>
      </c>
      <c r="AH38" s="67">
        <v>0</v>
      </c>
      <c r="AI38" s="60">
        <v>0</v>
      </c>
      <c r="AJ38" s="60">
        <v>0</v>
      </c>
      <c r="AK38" s="67">
        <v>0</v>
      </c>
      <c r="AL38" s="60">
        <v>0</v>
      </c>
      <c r="AM38" s="60">
        <v>0</v>
      </c>
      <c r="AN38" s="60">
        <v>0</v>
      </c>
      <c r="AO38" s="67">
        <v>0</v>
      </c>
      <c r="AP38" s="60">
        <v>0</v>
      </c>
      <c r="AQ38" s="67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67">
        <v>0</v>
      </c>
      <c r="AX38" s="60">
        <v>0</v>
      </c>
      <c r="AY38" s="60">
        <v>0</v>
      </c>
      <c r="AZ38" s="67">
        <v>0</v>
      </c>
      <c r="BA38" s="67">
        <v>0</v>
      </c>
      <c r="BB38" s="60">
        <v>0</v>
      </c>
      <c r="BC38" s="67">
        <v>0</v>
      </c>
      <c r="BD38" s="67">
        <v>0</v>
      </c>
      <c r="BE38" s="60">
        <v>0</v>
      </c>
      <c r="BF38" s="67">
        <v>0</v>
      </c>
      <c r="BG38" s="60">
        <v>0</v>
      </c>
      <c r="BH38" s="60">
        <v>0</v>
      </c>
      <c r="BI38" s="67">
        <v>0</v>
      </c>
      <c r="BJ38" s="60">
        <v>0</v>
      </c>
      <c r="BK38" s="60">
        <v>0</v>
      </c>
      <c r="BL38" s="67">
        <v>0</v>
      </c>
      <c r="BM38" s="60">
        <v>0</v>
      </c>
      <c r="BN38" s="67">
        <v>0</v>
      </c>
      <c r="BO38" s="67">
        <v>0</v>
      </c>
      <c r="BP38" s="60">
        <v>0</v>
      </c>
      <c r="BQ38" s="67">
        <v>0</v>
      </c>
      <c r="BR38" s="62"/>
      <c r="BS38" s="67">
        <v>0</v>
      </c>
      <c r="BT38" s="60"/>
      <c r="BU38" s="67">
        <f t="shared" si="8"/>
        <v>0</v>
      </c>
      <c r="BV38" s="67">
        <f t="shared" si="8"/>
        <v>0</v>
      </c>
      <c r="BW38" s="95">
        <f t="shared" si="8"/>
        <v>11818930</v>
      </c>
    </row>
    <row r="39" spans="1:75" ht="15">
      <c r="A39" s="38">
        <v>403</v>
      </c>
      <c r="B39" s="39" t="s">
        <v>127</v>
      </c>
      <c r="C39" s="60">
        <v>11818930</v>
      </c>
      <c r="D39" s="67">
        <v>0</v>
      </c>
      <c r="E39" s="60">
        <v>0</v>
      </c>
      <c r="F39" s="60">
        <v>155290</v>
      </c>
      <c r="G39" s="67">
        <v>0</v>
      </c>
      <c r="H39" s="60">
        <v>155290</v>
      </c>
      <c r="I39" s="60">
        <v>640800</v>
      </c>
      <c r="J39" s="73">
        <v>0</v>
      </c>
      <c r="K39" s="60">
        <v>640800</v>
      </c>
      <c r="L39" s="60">
        <v>14352410</v>
      </c>
      <c r="M39" s="67">
        <v>0</v>
      </c>
      <c r="N39" s="60">
        <v>14352410</v>
      </c>
      <c r="O39" s="60">
        <v>7295670</v>
      </c>
      <c r="P39" s="67">
        <v>0</v>
      </c>
      <c r="Q39" s="60">
        <v>7295670</v>
      </c>
      <c r="R39" s="60">
        <v>608010</v>
      </c>
      <c r="S39" s="67">
        <v>0</v>
      </c>
      <c r="T39" s="60">
        <v>608010</v>
      </c>
      <c r="U39" s="60">
        <v>0</v>
      </c>
      <c r="V39" s="67">
        <v>0</v>
      </c>
      <c r="W39" s="60">
        <v>0</v>
      </c>
      <c r="X39" s="60">
        <v>4756580</v>
      </c>
      <c r="Y39" s="67">
        <v>0</v>
      </c>
      <c r="Z39" s="60">
        <v>4756580</v>
      </c>
      <c r="AA39" s="60">
        <v>4845470</v>
      </c>
      <c r="AB39" s="67">
        <v>0</v>
      </c>
      <c r="AC39" s="60">
        <v>4845470</v>
      </c>
      <c r="AD39" s="60">
        <v>80147970</v>
      </c>
      <c r="AE39" s="67">
        <v>0</v>
      </c>
      <c r="AF39" s="60">
        <v>80147970</v>
      </c>
      <c r="AG39" s="60">
        <v>35280</v>
      </c>
      <c r="AH39" s="67">
        <v>0</v>
      </c>
      <c r="AI39" s="60">
        <v>35280</v>
      </c>
      <c r="AJ39" s="60">
        <v>5033240</v>
      </c>
      <c r="AK39" s="67">
        <v>0</v>
      </c>
      <c r="AL39" s="60">
        <v>5033240</v>
      </c>
      <c r="AM39" s="60">
        <v>0</v>
      </c>
      <c r="AN39" s="60">
        <v>0</v>
      </c>
      <c r="AO39" s="67">
        <v>0</v>
      </c>
      <c r="AP39" s="60">
        <v>185060</v>
      </c>
      <c r="AQ39" s="67">
        <v>0</v>
      </c>
      <c r="AR39" s="60">
        <v>185060</v>
      </c>
      <c r="AS39" s="60">
        <v>0</v>
      </c>
      <c r="AT39" s="60">
        <v>0</v>
      </c>
      <c r="AU39" s="60">
        <v>0</v>
      </c>
      <c r="AV39" s="60">
        <v>0</v>
      </c>
      <c r="AW39" s="67">
        <v>0</v>
      </c>
      <c r="AX39" s="60">
        <v>0</v>
      </c>
      <c r="AY39" s="60">
        <v>0</v>
      </c>
      <c r="AZ39" s="67">
        <v>0</v>
      </c>
      <c r="BA39" s="67">
        <v>0</v>
      </c>
      <c r="BB39" s="60">
        <v>0</v>
      </c>
      <c r="BC39" s="67">
        <v>0</v>
      </c>
      <c r="BD39" s="67">
        <v>0</v>
      </c>
      <c r="BE39" s="60">
        <v>0</v>
      </c>
      <c r="BF39" s="67">
        <v>0</v>
      </c>
      <c r="BG39" s="60">
        <v>0</v>
      </c>
      <c r="BH39" s="60">
        <v>0</v>
      </c>
      <c r="BI39" s="67">
        <v>0</v>
      </c>
      <c r="BJ39" s="60">
        <v>0</v>
      </c>
      <c r="BK39" s="60">
        <v>178270</v>
      </c>
      <c r="BL39" s="67">
        <v>0</v>
      </c>
      <c r="BM39" s="60">
        <v>178270</v>
      </c>
      <c r="BN39" s="67">
        <v>0</v>
      </c>
      <c r="BO39" s="67">
        <v>0</v>
      </c>
      <c r="BP39" s="60">
        <v>0</v>
      </c>
      <c r="BQ39" s="67">
        <v>0</v>
      </c>
      <c r="BR39" s="62"/>
      <c r="BS39" s="67">
        <v>0</v>
      </c>
      <c r="BT39" s="60"/>
      <c r="BU39" s="67">
        <f>+C39+F39+I39+L39+O39+R39+U39+X39+AA39+AD39+AG39+AJ39+AM39+AP39+AS39+AV39+AY39+BB39+BE39+BH39+BK39+BN39+BQ39</f>
        <v>130052980</v>
      </c>
      <c r="BV39" s="67">
        <f>+D39+G39+J39+M39+P39+S39+V39+Y39+AB39+AE39+AH39+AK39+AN39+AQ39+AT39+AW39+AZ39+BC39+BF39+BI39+BL39+BO39+BR39</f>
        <v>0</v>
      </c>
      <c r="BW39" s="95">
        <f t="shared" si="8"/>
        <v>118234050</v>
      </c>
    </row>
    <row r="40" spans="1:75" ht="15">
      <c r="A40" s="38">
        <v>404</v>
      </c>
      <c r="B40" s="39" t="s">
        <v>128</v>
      </c>
      <c r="C40" s="60">
        <v>0</v>
      </c>
      <c r="D40" s="67">
        <v>0</v>
      </c>
      <c r="E40" s="60">
        <v>0</v>
      </c>
      <c r="F40" s="60">
        <v>0</v>
      </c>
      <c r="G40" s="67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7">
        <v>0</v>
      </c>
      <c r="N40" s="60">
        <v>0</v>
      </c>
      <c r="O40" s="60">
        <v>0</v>
      </c>
      <c r="P40" s="67">
        <v>0</v>
      </c>
      <c r="Q40" s="60">
        <v>0</v>
      </c>
      <c r="R40" s="60">
        <v>0</v>
      </c>
      <c r="S40" s="67">
        <v>0</v>
      </c>
      <c r="T40" s="60">
        <v>0</v>
      </c>
      <c r="U40" s="60">
        <v>0</v>
      </c>
      <c r="V40" s="67">
        <v>0</v>
      </c>
      <c r="W40" s="60">
        <v>0</v>
      </c>
      <c r="X40" s="60">
        <v>0</v>
      </c>
      <c r="Y40" s="67">
        <v>0</v>
      </c>
      <c r="Z40" s="60">
        <v>0</v>
      </c>
      <c r="AA40" s="60">
        <v>0</v>
      </c>
      <c r="AB40" s="67">
        <v>0</v>
      </c>
      <c r="AC40" s="60">
        <v>0</v>
      </c>
      <c r="AD40" s="60">
        <v>0</v>
      </c>
      <c r="AE40" s="67">
        <v>0</v>
      </c>
      <c r="AF40" s="60">
        <v>0</v>
      </c>
      <c r="AG40" s="60">
        <v>0</v>
      </c>
      <c r="AH40" s="67">
        <v>0</v>
      </c>
      <c r="AI40" s="67">
        <v>0</v>
      </c>
      <c r="AJ40" s="60">
        <v>0</v>
      </c>
      <c r="AK40" s="67">
        <v>0</v>
      </c>
      <c r="AL40" s="60">
        <v>0</v>
      </c>
      <c r="AM40" s="60">
        <v>0</v>
      </c>
      <c r="AN40" s="60">
        <v>0</v>
      </c>
      <c r="AO40" s="67">
        <v>0</v>
      </c>
      <c r="AP40" s="60">
        <v>0</v>
      </c>
      <c r="AQ40" s="67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7">
        <v>0</v>
      </c>
      <c r="AX40" s="60">
        <v>0</v>
      </c>
      <c r="AY40" s="60">
        <v>0</v>
      </c>
      <c r="AZ40" s="67">
        <v>0</v>
      </c>
      <c r="BA40" s="67">
        <v>0</v>
      </c>
      <c r="BB40" s="60">
        <v>0</v>
      </c>
      <c r="BC40" s="67">
        <v>0</v>
      </c>
      <c r="BD40" s="67">
        <v>0</v>
      </c>
      <c r="BE40" s="60">
        <v>0</v>
      </c>
      <c r="BF40" s="67">
        <v>0</v>
      </c>
      <c r="BG40" s="60">
        <v>0</v>
      </c>
      <c r="BH40" s="60">
        <v>0</v>
      </c>
      <c r="BI40" s="67">
        <v>0</v>
      </c>
      <c r="BJ40" s="60">
        <v>0</v>
      </c>
      <c r="BK40" s="60">
        <v>0</v>
      </c>
      <c r="BL40" s="67">
        <v>0</v>
      </c>
      <c r="BM40" s="67">
        <v>0</v>
      </c>
      <c r="BN40" s="67">
        <v>0</v>
      </c>
      <c r="BO40" s="67">
        <v>0</v>
      </c>
      <c r="BP40" s="60">
        <v>0</v>
      </c>
      <c r="BQ40" s="67">
        <v>0</v>
      </c>
      <c r="BR40" s="62"/>
      <c r="BS40" s="67">
        <v>0</v>
      </c>
      <c r="BT40" s="60"/>
      <c r="BU40" s="67">
        <f t="shared" si="8"/>
        <v>0</v>
      </c>
      <c r="BV40" s="67">
        <f t="shared" si="8"/>
        <v>0</v>
      </c>
      <c r="BW40" s="95">
        <f t="shared" si="8"/>
        <v>0</v>
      </c>
    </row>
    <row r="41" spans="1:75" ht="15">
      <c r="A41" s="40">
        <v>400</v>
      </c>
      <c r="B41" s="41" t="s">
        <v>54</v>
      </c>
      <c r="C41" s="65">
        <f>SUM(C37:C40)</f>
        <v>15596210</v>
      </c>
      <c r="D41" s="65">
        <f aca="true" t="shared" si="9" ref="D41:BO41">SUM(D37:D40)</f>
        <v>0</v>
      </c>
      <c r="E41" s="65">
        <f t="shared" si="9"/>
        <v>15596210</v>
      </c>
      <c r="F41" s="65">
        <f t="shared" si="9"/>
        <v>198110</v>
      </c>
      <c r="G41" s="65">
        <f t="shared" si="9"/>
        <v>0</v>
      </c>
      <c r="H41" s="65">
        <f t="shared" si="9"/>
        <v>198110</v>
      </c>
      <c r="I41" s="65">
        <f>SUM(I37:I40)</f>
        <v>919000</v>
      </c>
      <c r="J41" s="65">
        <f t="shared" si="9"/>
        <v>0</v>
      </c>
      <c r="K41" s="65">
        <f t="shared" si="9"/>
        <v>919000</v>
      </c>
      <c r="L41" s="65">
        <f t="shared" si="9"/>
        <v>17091420</v>
      </c>
      <c r="M41" s="65">
        <f t="shared" si="9"/>
        <v>0</v>
      </c>
      <c r="N41" s="65">
        <f t="shared" si="9"/>
        <v>17091420</v>
      </c>
      <c r="O41" s="65">
        <f t="shared" si="9"/>
        <v>11022060</v>
      </c>
      <c r="P41" s="65">
        <f t="shared" si="9"/>
        <v>0</v>
      </c>
      <c r="Q41" s="65">
        <f t="shared" si="9"/>
        <v>11022060</v>
      </c>
      <c r="R41" s="65">
        <f t="shared" si="9"/>
        <v>1342570</v>
      </c>
      <c r="S41" s="65">
        <f t="shared" si="9"/>
        <v>0</v>
      </c>
      <c r="T41" s="65">
        <f t="shared" si="9"/>
        <v>1342570</v>
      </c>
      <c r="U41" s="65">
        <f t="shared" si="9"/>
        <v>0</v>
      </c>
      <c r="V41" s="65">
        <f t="shared" si="9"/>
        <v>0</v>
      </c>
      <c r="W41" s="65">
        <f t="shared" si="9"/>
        <v>0</v>
      </c>
      <c r="X41" s="65">
        <f t="shared" si="9"/>
        <v>7752210</v>
      </c>
      <c r="Y41" s="65">
        <f t="shared" si="9"/>
        <v>0</v>
      </c>
      <c r="Z41" s="65">
        <f t="shared" si="9"/>
        <v>7752210</v>
      </c>
      <c r="AA41" s="65">
        <f t="shared" si="9"/>
        <v>7799630</v>
      </c>
      <c r="AB41" s="65">
        <f t="shared" si="9"/>
        <v>0</v>
      </c>
      <c r="AC41" s="65">
        <f t="shared" si="9"/>
        <v>7799630</v>
      </c>
      <c r="AD41" s="65">
        <f t="shared" si="9"/>
        <v>105207910</v>
      </c>
      <c r="AE41" s="65">
        <f t="shared" si="9"/>
        <v>0</v>
      </c>
      <c r="AF41" s="65">
        <f t="shared" si="9"/>
        <v>105207910</v>
      </c>
      <c r="AG41" s="65">
        <f t="shared" si="9"/>
        <v>57450</v>
      </c>
      <c r="AH41" s="65">
        <f t="shared" si="9"/>
        <v>0</v>
      </c>
      <c r="AI41" s="65">
        <f t="shared" si="9"/>
        <v>57450</v>
      </c>
      <c r="AJ41" s="65">
        <f t="shared" si="9"/>
        <v>6950220</v>
      </c>
      <c r="AK41" s="65">
        <f t="shared" si="9"/>
        <v>0</v>
      </c>
      <c r="AL41" s="65">
        <f t="shared" si="9"/>
        <v>6950220</v>
      </c>
      <c r="AM41" s="65">
        <f t="shared" si="9"/>
        <v>0</v>
      </c>
      <c r="AN41" s="65">
        <f t="shared" si="9"/>
        <v>0</v>
      </c>
      <c r="AO41" s="65">
        <f t="shared" si="9"/>
        <v>0</v>
      </c>
      <c r="AP41" s="65">
        <f t="shared" si="9"/>
        <v>252740</v>
      </c>
      <c r="AQ41" s="65">
        <f t="shared" si="9"/>
        <v>0</v>
      </c>
      <c r="AR41" s="65">
        <f t="shared" si="9"/>
        <v>252740</v>
      </c>
      <c r="AS41" s="65">
        <f t="shared" si="9"/>
        <v>0</v>
      </c>
      <c r="AT41" s="65">
        <f t="shared" si="9"/>
        <v>0</v>
      </c>
      <c r="AU41" s="65">
        <f t="shared" si="9"/>
        <v>0</v>
      </c>
      <c r="AV41" s="65">
        <f t="shared" si="9"/>
        <v>0</v>
      </c>
      <c r="AW41" s="65">
        <f t="shared" si="9"/>
        <v>0</v>
      </c>
      <c r="AX41" s="65">
        <f t="shared" si="9"/>
        <v>0</v>
      </c>
      <c r="AY41" s="65">
        <f t="shared" si="9"/>
        <v>0</v>
      </c>
      <c r="AZ41" s="65">
        <f t="shared" si="9"/>
        <v>0</v>
      </c>
      <c r="BA41" s="65">
        <f t="shared" si="9"/>
        <v>0</v>
      </c>
      <c r="BB41" s="65">
        <f t="shared" si="9"/>
        <v>0</v>
      </c>
      <c r="BC41" s="65">
        <f t="shared" si="9"/>
        <v>0</v>
      </c>
      <c r="BD41" s="65">
        <f t="shared" si="9"/>
        <v>0</v>
      </c>
      <c r="BE41" s="65">
        <f t="shared" si="9"/>
        <v>0</v>
      </c>
      <c r="BF41" s="65">
        <f t="shared" si="9"/>
        <v>0</v>
      </c>
      <c r="BG41" s="65">
        <f t="shared" si="9"/>
        <v>0</v>
      </c>
      <c r="BH41" s="65">
        <f t="shared" si="9"/>
        <v>0</v>
      </c>
      <c r="BI41" s="65">
        <f t="shared" si="9"/>
        <v>0</v>
      </c>
      <c r="BJ41" s="65">
        <f t="shared" si="9"/>
        <v>0</v>
      </c>
      <c r="BK41" s="65">
        <f t="shared" si="9"/>
        <v>178270</v>
      </c>
      <c r="BL41" s="65">
        <f t="shared" si="9"/>
        <v>0</v>
      </c>
      <c r="BM41" s="65">
        <f t="shared" si="9"/>
        <v>178270</v>
      </c>
      <c r="BN41" s="65">
        <f t="shared" si="9"/>
        <v>0</v>
      </c>
      <c r="BO41" s="65">
        <f t="shared" si="9"/>
        <v>0</v>
      </c>
      <c r="BP41" s="65">
        <v>0</v>
      </c>
      <c r="BQ41" s="65">
        <f>SUM(BQ37:BQ40)</f>
        <v>0</v>
      </c>
      <c r="BR41" s="62"/>
      <c r="BS41" s="65">
        <f>SUM(BS37:BS40)</f>
        <v>0</v>
      </c>
      <c r="BT41" s="60"/>
      <c r="BU41" s="65">
        <f>SUM(BU37:BU40)</f>
        <v>174367800</v>
      </c>
      <c r="BV41" s="65">
        <f>SUM(BV37:BV40)</f>
        <v>0</v>
      </c>
      <c r="BW41" s="103">
        <f>SUM(BW37:BW40)</f>
        <v>174367800</v>
      </c>
    </row>
    <row r="42" spans="1:75" ht="15">
      <c r="A42" s="40"/>
      <c r="B42" s="4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2"/>
      <c r="BS42" s="60"/>
      <c r="BT42" s="60"/>
      <c r="BU42" s="67"/>
      <c r="BV42" s="67"/>
      <c r="BW42" s="95"/>
    </row>
    <row r="43" spans="1:75" ht="26.25">
      <c r="A43" s="38"/>
      <c r="B43" s="53" t="s">
        <v>129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2"/>
      <c r="BS43" s="60"/>
      <c r="BT43" s="60"/>
      <c r="BU43" s="67"/>
      <c r="BV43" s="67"/>
      <c r="BW43" s="95"/>
    </row>
    <row r="44" spans="1:75" ht="15">
      <c r="A44" s="38">
        <v>501</v>
      </c>
      <c r="B44" s="39" t="s">
        <v>130</v>
      </c>
      <c r="C44" s="60"/>
      <c r="D44" s="60"/>
      <c r="E44" s="60"/>
      <c r="F44" s="60"/>
      <c r="G44" s="60"/>
      <c r="H44" s="60"/>
      <c r="I44" s="60"/>
      <c r="J44" s="60"/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7">
        <v>0</v>
      </c>
      <c r="T44" s="60">
        <v>0</v>
      </c>
      <c r="U44" s="67">
        <v>0</v>
      </c>
      <c r="V44" s="67">
        <v>0</v>
      </c>
      <c r="W44" s="60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7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7">
        <v>0</v>
      </c>
      <c r="AW44" s="67">
        <v>0</v>
      </c>
      <c r="AX44" s="60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0">
        <v>0</v>
      </c>
      <c r="BF44" s="60">
        <v>0</v>
      </c>
      <c r="BG44" s="60">
        <v>0</v>
      </c>
      <c r="BH44" s="60">
        <v>0</v>
      </c>
      <c r="BI44" s="60">
        <v>0</v>
      </c>
      <c r="BJ44" s="60">
        <v>0</v>
      </c>
      <c r="BK44" s="60">
        <v>0</v>
      </c>
      <c r="BL44" s="60">
        <v>0</v>
      </c>
      <c r="BM44" s="60">
        <v>0</v>
      </c>
      <c r="BN44" s="60">
        <v>764926398</v>
      </c>
      <c r="BO44" s="60">
        <v>0</v>
      </c>
      <c r="BP44" s="60">
        <v>764926398</v>
      </c>
      <c r="BQ44" s="67">
        <v>0</v>
      </c>
      <c r="BR44" s="62"/>
      <c r="BS44" s="67">
        <v>0</v>
      </c>
      <c r="BT44" s="60"/>
      <c r="BU44" s="67">
        <f>+C44+F44+I44+L44+O44+R44+U44+X44+AA44+AD44+AG44+AJ44+AM44+AP44+AS44+AV44+AY44+BB44+BE44+BH44+BK44+BN44+BQ44</f>
        <v>764926398</v>
      </c>
      <c r="BV44" s="67">
        <f>+D44+G44+J44+M44+P44+S44+V44+Y44+AB44+AE44+AH44+AK44+AN44+AQ44+AT44+AW44+AZ44+BC44+BF44+BI44+BL44+BO44+BR44</f>
        <v>0</v>
      </c>
      <c r="BW44" s="95">
        <f>+E44+H44+K44+N44+Q44+T44+W44+Z44+AC44+AF44+AI44+AL44+AO44+AR44+AU44+AX44+BA44+BD44+BG44+BJ44+BM44+BP44+BS44</f>
        <v>764926398</v>
      </c>
    </row>
    <row r="45" spans="1:75" ht="15">
      <c r="A45" s="40">
        <v>500</v>
      </c>
      <c r="B45" s="41" t="s">
        <v>66</v>
      </c>
      <c r="C45" s="65">
        <f>+C44</f>
        <v>0</v>
      </c>
      <c r="D45" s="65">
        <f aca="true" t="shared" si="10" ref="D45:BO45">+D44</f>
        <v>0</v>
      </c>
      <c r="E45" s="65">
        <f t="shared" si="10"/>
        <v>0</v>
      </c>
      <c r="F45" s="65">
        <f t="shared" si="10"/>
        <v>0</v>
      </c>
      <c r="G45" s="65">
        <f t="shared" si="10"/>
        <v>0</v>
      </c>
      <c r="H45" s="65">
        <f t="shared" si="10"/>
        <v>0</v>
      </c>
      <c r="I45" s="65">
        <f t="shared" si="10"/>
        <v>0</v>
      </c>
      <c r="J45" s="65">
        <f t="shared" si="10"/>
        <v>0</v>
      </c>
      <c r="K45" s="65">
        <f t="shared" si="10"/>
        <v>0</v>
      </c>
      <c r="L45" s="65">
        <f t="shared" si="10"/>
        <v>0</v>
      </c>
      <c r="M45" s="65">
        <f t="shared" si="10"/>
        <v>0</v>
      </c>
      <c r="N45" s="65">
        <f t="shared" si="10"/>
        <v>0</v>
      </c>
      <c r="O45" s="65">
        <f t="shared" si="10"/>
        <v>0</v>
      </c>
      <c r="P45" s="65">
        <f t="shared" si="10"/>
        <v>0</v>
      </c>
      <c r="Q45" s="65">
        <f t="shared" si="10"/>
        <v>0</v>
      </c>
      <c r="R45" s="65">
        <f t="shared" si="10"/>
        <v>0</v>
      </c>
      <c r="S45" s="65">
        <f t="shared" si="10"/>
        <v>0</v>
      </c>
      <c r="T45" s="65">
        <f t="shared" si="10"/>
        <v>0</v>
      </c>
      <c r="U45" s="65">
        <f t="shared" si="10"/>
        <v>0</v>
      </c>
      <c r="V45" s="65">
        <f t="shared" si="10"/>
        <v>0</v>
      </c>
      <c r="W45" s="65">
        <f t="shared" si="10"/>
        <v>0</v>
      </c>
      <c r="X45" s="65">
        <f t="shared" si="10"/>
        <v>0</v>
      </c>
      <c r="Y45" s="65">
        <f t="shared" si="10"/>
        <v>0</v>
      </c>
      <c r="Z45" s="65">
        <f t="shared" si="10"/>
        <v>0</v>
      </c>
      <c r="AA45" s="65">
        <f t="shared" si="10"/>
        <v>0</v>
      </c>
      <c r="AB45" s="65">
        <f t="shared" si="10"/>
        <v>0</v>
      </c>
      <c r="AC45" s="65">
        <f t="shared" si="10"/>
        <v>0</v>
      </c>
      <c r="AD45" s="65">
        <f t="shared" si="10"/>
        <v>0</v>
      </c>
      <c r="AE45" s="65">
        <f t="shared" si="10"/>
        <v>0</v>
      </c>
      <c r="AF45" s="65">
        <f t="shared" si="10"/>
        <v>0</v>
      </c>
      <c r="AG45" s="65">
        <f t="shared" si="10"/>
        <v>0</v>
      </c>
      <c r="AH45" s="65">
        <f t="shared" si="10"/>
        <v>0</v>
      </c>
      <c r="AI45" s="65">
        <f t="shared" si="10"/>
        <v>0</v>
      </c>
      <c r="AJ45" s="65">
        <f t="shared" si="10"/>
        <v>0</v>
      </c>
      <c r="AK45" s="65">
        <f t="shared" si="10"/>
        <v>0</v>
      </c>
      <c r="AL45" s="65">
        <f t="shared" si="10"/>
        <v>0</v>
      </c>
      <c r="AM45" s="65">
        <f t="shared" si="10"/>
        <v>0</v>
      </c>
      <c r="AN45" s="65">
        <f t="shared" si="10"/>
        <v>0</v>
      </c>
      <c r="AO45" s="65">
        <f t="shared" si="10"/>
        <v>0</v>
      </c>
      <c r="AP45" s="65">
        <f t="shared" si="10"/>
        <v>0</v>
      </c>
      <c r="AQ45" s="65">
        <f t="shared" si="10"/>
        <v>0</v>
      </c>
      <c r="AR45" s="65">
        <v>0</v>
      </c>
      <c r="AS45" s="65">
        <f t="shared" si="10"/>
        <v>0</v>
      </c>
      <c r="AT45" s="65">
        <f t="shared" si="10"/>
        <v>0</v>
      </c>
      <c r="AU45" s="65">
        <f t="shared" si="10"/>
        <v>0</v>
      </c>
      <c r="AV45" s="65">
        <f t="shared" si="10"/>
        <v>0</v>
      </c>
      <c r="AW45" s="65">
        <f t="shared" si="10"/>
        <v>0</v>
      </c>
      <c r="AX45" s="65">
        <f t="shared" si="10"/>
        <v>0</v>
      </c>
      <c r="AY45" s="65">
        <f t="shared" si="10"/>
        <v>0</v>
      </c>
      <c r="AZ45" s="65">
        <f t="shared" si="10"/>
        <v>0</v>
      </c>
      <c r="BA45" s="65">
        <f t="shared" si="10"/>
        <v>0</v>
      </c>
      <c r="BB45" s="65">
        <f t="shared" si="10"/>
        <v>0</v>
      </c>
      <c r="BC45" s="65">
        <f t="shared" si="10"/>
        <v>0</v>
      </c>
      <c r="BD45" s="65">
        <f t="shared" si="10"/>
        <v>0</v>
      </c>
      <c r="BE45" s="65">
        <f t="shared" si="10"/>
        <v>0</v>
      </c>
      <c r="BF45" s="65">
        <f t="shared" si="10"/>
        <v>0</v>
      </c>
      <c r="BG45" s="65">
        <f t="shared" si="10"/>
        <v>0</v>
      </c>
      <c r="BH45" s="65">
        <f t="shared" si="10"/>
        <v>0</v>
      </c>
      <c r="BI45" s="65">
        <f t="shared" si="10"/>
        <v>0</v>
      </c>
      <c r="BJ45" s="65">
        <f t="shared" si="10"/>
        <v>0</v>
      </c>
      <c r="BK45" s="65">
        <f t="shared" si="10"/>
        <v>0</v>
      </c>
      <c r="BL45" s="65">
        <f t="shared" si="10"/>
        <v>0</v>
      </c>
      <c r="BM45" s="65">
        <f t="shared" si="10"/>
        <v>0</v>
      </c>
      <c r="BN45" s="65">
        <f t="shared" si="10"/>
        <v>764926398</v>
      </c>
      <c r="BO45" s="65">
        <f t="shared" si="10"/>
        <v>0</v>
      </c>
      <c r="BP45" s="65">
        <f>+BP44</f>
        <v>764926398</v>
      </c>
      <c r="BQ45" s="65">
        <f>+BQ44</f>
        <v>0</v>
      </c>
      <c r="BR45" s="62"/>
      <c r="BS45" s="65">
        <f>+BS44</f>
        <v>0</v>
      </c>
      <c r="BT45" s="60"/>
      <c r="BU45" s="65">
        <f>+BU44</f>
        <v>764926398</v>
      </c>
      <c r="BV45" s="65">
        <f>+BV44</f>
        <v>0</v>
      </c>
      <c r="BW45" s="103">
        <f>+BW44</f>
        <v>764926398</v>
      </c>
    </row>
    <row r="46" spans="1:75" ht="15">
      <c r="A46" s="38"/>
      <c r="B46" s="3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2"/>
      <c r="BS46" s="60"/>
      <c r="BT46" s="60"/>
      <c r="BU46" s="67"/>
      <c r="BV46" s="67"/>
      <c r="BW46" s="95"/>
    </row>
    <row r="47" spans="1:75" ht="15">
      <c r="A47" s="38"/>
      <c r="B47" s="41" t="s">
        <v>131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2"/>
      <c r="BS47" s="60"/>
      <c r="BT47" s="60"/>
      <c r="BU47" s="67"/>
      <c r="BV47" s="67"/>
      <c r="BW47" s="95"/>
    </row>
    <row r="48" spans="1:75" ht="15">
      <c r="A48" s="38">
        <v>701</v>
      </c>
      <c r="B48" s="39" t="s">
        <v>132</v>
      </c>
      <c r="C48" s="60"/>
      <c r="D48" s="60"/>
      <c r="E48" s="60"/>
      <c r="F48" s="60"/>
      <c r="G48" s="60"/>
      <c r="H48" s="60"/>
      <c r="I48" s="67">
        <v>0</v>
      </c>
      <c r="J48" s="67">
        <v>0</v>
      </c>
      <c r="K48" s="60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0">
        <v>0</v>
      </c>
      <c r="R48" s="67">
        <v>0</v>
      </c>
      <c r="S48" s="67">
        <v>0</v>
      </c>
      <c r="T48" s="67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7">
        <v>0</v>
      </c>
      <c r="AB48" s="67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0">
        <v>0</v>
      </c>
      <c r="BF48" s="60">
        <v>0</v>
      </c>
      <c r="BG48" s="60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0">
        <v>222618100</v>
      </c>
      <c r="BR48" s="62"/>
      <c r="BS48" s="60">
        <v>256652128.32</v>
      </c>
      <c r="BT48" s="60"/>
      <c r="BU48" s="67">
        <f aca="true" t="shared" si="11" ref="BU48:BW49">+C48+F48+I48+L48+O48+R48+U48+X48+AA48+AD48+AG48+AJ48+AM48+AP48+AS48+AV48+AY48+BB48+BE48+BH48+BK48+BN48+BQ48</f>
        <v>222618100</v>
      </c>
      <c r="BV48" s="67">
        <f t="shared" si="11"/>
        <v>0</v>
      </c>
      <c r="BW48" s="95">
        <f>+E48+H48+K48+N48+Q48+T48+W48+Z48+AC48+AF48+AI48+AL48+AO48+AR48+AU48+AX48+BA48+BD48+BG48+BJ48+BM48+BP48+BS48</f>
        <v>256652128.32</v>
      </c>
    </row>
    <row r="49" spans="1:75" ht="15">
      <c r="A49" s="38">
        <v>702</v>
      </c>
      <c r="B49" s="39" t="s">
        <v>133</v>
      </c>
      <c r="C49" s="60"/>
      <c r="D49" s="60"/>
      <c r="E49" s="60"/>
      <c r="F49" s="60"/>
      <c r="G49" s="60"/>
      <c r="H49" s="60"/>
      <c r="I49" s="67">
        <v>0</v>
      </c>
      <c r="J49" s="67">
        <v>0</v>
      </c>
      <c r="K49" s="60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0">
        <v>0</v>
      </c>
      <c r="R49" s="67">
        <v>0</v>
      </c>
      <c r="S49" s="67">
        <v>0</v>
      </c>
      <c r="T49" s="67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7">
        <v>0</v>
      </c>
      <c r="AB49" s="67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0">
        <v>0</v>
      </c>
      <c r="BF49" s="60">
        <v>0</v>
      </c>
      <c r="BG49" s="60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0">
        <v>149446900</v>
      </c>
      <c r="BR49" s="62"/>
      <c r="BS49" s="60">
        <v>197863105.65</v>
      </c>
      <c r="BT49" s="60"/>
      <c r="BU49" s="67">
        <f t="shared" si="11"/>
        <v>149446900</v>
      </c>
      <c r="BV49" s="67">
        <f t="shared" si="11"/>
        <v>0</v>
      </c>
      <c r="BW49" s="95">
        <f t="shared" si="11"/>
        <v>197863105.65</v>
      </c>
    </row>
    <row r="50" spans="1:75" ht="22.5" customHeight="1">
      <c r="A50" s="54">
        <v>700</v>
      </c>
      <c r="B50" s="51" t="s">
        <v>82</v>
      </c>
      <c r="C50" s="65">
        <f>+C49+C48</f>
        <v>0</v>
      </c>
      <c r="D50" s="65">
        <f aca="true" t="shared" si="12" ref="D50:BO50">+D49+D48</f>
        <v>0</v>
      </c>
      <c r="E50" s="65">
        <f t="shared" si="12"/>
        <v>0</v>
      </c>
      <c r="F50" s="65">
        <f t="shared" si="12"/>
        <v>0</v>
      </c>
      <c r="G50" s="65">
        <f t="shared" si="12"/>
        <v>0</v>
      </c>
      <c r="H50" s="65">
        <f t="shared" si="12"/>
        <v>0</v>
      </c>
      <c r="I50" s="65">
        <f t="shared" si="12"/>
        <v>0</v>
      </c>
      <c r="J50" s="65">
        <f t="shared" si="12"/>
        <v>0</v>
      </c>
      <c r="K50" s="65">
        <f t="shared" si="12"/>
        <v>0</v>
      </c>
      <c r="L50" s="65">
        <f t="shared" si="12"/>
        <v>0</v>
      </c>
      <c r="M50" s="65">
        <f t="shared" si="12"/>
        <v>0</v>
      </c>
      <c r="N50" s="65">
        <f t="shared" si="12"/>
        <v>0</v>
      </c>
      <c r="O50" s="65">
        <f t="shared" si="12"/>
        <v>0</v>
      </c>
      <c r="P50" s="65">
        <f t="shared" si="12"/>
        <v>0</v>
      </c>
      <c r="Q50" s="65">
        <f t="shared" si="12"/>
        <v>0</v>
      </c>
      <c r="R50" s="65">
        <f t="shared" si="12"/>
        <v>0</v>
      </c>
      <c r="S50" s="65">
        <f t="shared" si="12"/>
        <v>0</v>
      </c>
      <c r="T50" s="65">
        <f t="shared" si="12"/>
        <v>0</v>
      </c>
      <c r="U50" s="65">
        <f t="shared" si="12"/>
        <v>0</v>
      </c>
      <c r="V50" s="65">
        <f t="shared" si="12"/>
        <v>0</v>
      </c>
      <c r="W50" s="65">
        <f t="shared" si="12"/>
        <v>0</v>
      </c>
      <c r="X50" s="65">
        <f t="shared" si="12"/>
        <v>0</v>
      </c>
      <c r="Y50" s="65">
        <f t="shared" si="12"/>
        <v>0</v>
      </c>
      <c r="Z50" s="65">
        <f t="shared" si="12"/>
        <v>0</v>
      </c>
      <c r="AA50" s="65">
        <f t="shared" si="12"/>
        <v>0</v>
      </c>
      <c r="AB50" s="65">
        <f t="shared" si="12"/>
        <v>0</v>
      </c>
      <c r="AC50" s="65">
        <f t="shared" si="12"/>
        <v>0</v>
      </c>
      <c r="AD50" s="65">
        <f t="shared" si="12"/>
        <v>0</v>
      </c>
      <c r="AE50" s="65">
        <f t="shared" si="12"/>
        <v>0</v>
      </c>
      <c r="AF50" s="65">
        <f t="shared" si="12"/>
        <v>0</v>
      </c>
      <c r="AG50" s="65">
        <f t="shared" si="12"/>
        <v>0</v>
      </c>
      <c r="AH50" s="65">
        <f t="shared" si="12"/>
        <v>0</v>
      </c>
      <c r="AI50" s="65">
        <f t="shared" si="12"/>
        <v>0</v>
      </c>
      <c r="AJ50" s="65">
        <f t="shared" si="12"/>
        <v>0</v>
      </c>
      <c r="AK50" s="65">
        <f t="shared" si="12"/>
        <v>0</v>
      </c>
      <c r="AL50" s="65">
        <f t="shared" si="12"/>
        <v>0</v>
      </c>
      <c r="AM50" s="65">
        <f t="shared" si="12"/>
        <v>0</v>
      </c>
      <c r="AN50" s="65">
        <f t="shared" si="12"/>
        <v>0</v>
      </c>
      <c r="AO50" s="65">
        <f t="shared" si="12"/>
        <v>0</v>
      </c>
      <c r="AP50" s="65">
        <f t="shared" si="12"/>
        <v>0</v>
      </c>
      <c r="AQ50" s="65">
        <f t="shared" si="12"/>
        <v>0</v>
      </c>
      <c r="AR50" s="65">
        <f t="shared" si="12"/>
        <v>0</v>
      </c>
      <c r="AS50" s="65">
        <f t="shared" si="12"/>
        <v>0</v>
      </c>
      <c r="AT50" s="65">
        <f t="shared" si="12"/>
        <v>0</v>
      </c>
      <c r="AU50" s="65">
        <f t="shared" si="12"/>
        <v>0</v>
      </c>
      <c r="AV50" s="65">
        <f t="shared" si="12"/>
        <v>0</v>
      </c>
      <c r="AW50" s="65">
        <f t="shared" si="12"/>
        <v>0</v>
      </c>
      <c r="AX50" s="65">
        <f t="shared" si="12"/>
        <v>0</v>
      </c>
      <c r="AY50" s="65">
        <f t="shared" si="12"/>
        <v>0</v>
      </c>
      <c r="AZ50" s="65">
        <f t="shared" si="12"/>
        <v>0</v>
      </c>
      <c r="BA50" s="65">
        <f t="shared" si="12"/>
        <v>0</v>
      </c>
      <c r="BB50" s="65">
        <f t="shared" si="12"/>
        <v>0</v>
      </c>
      <c r="BC50" s="65">
        <f t="shared" si="12"/>
        <v>0</v>
      </c>
      <c r="BD50" s="65">
        <f t="shared" si="12"/>
        <v>0</v>
      </c>
      <c r="BE50" s="65">
        <f t="shared" si="12"/>
        <v>0</v>
      </c>
      <c r="BF50" s="65">
        <f t="shared" si="12"/>
        <v>0</v>
      </c>
      <c r="BG50" s="65">
        <f t="shared" si="12"/>
        <v>0</v>
      </c>
      <c r="BH50" s="65">
        <f t="shared" si="12"/>
        <v>0</v>
      </c>
      <c r="BI50" s="65">
        <f t="shared" si="12"/>
        <v>0</v>
      </c>
      <c r="BJ50" s="65">
        <f t="shared" si="12"/>
        <v>0</v>
      </c>
      <c r="BK50" s="65">
        <f t="shared" si="12"/>
        <v>0</v>
      </c>
      <c r="BL50" s="65">
        <f t="shared" si="12"/>
        <v>0</v>
      </c>
      <c r="BM50" s="65">
        <f t="shared" si="12"/>
        <v>0</v>
      </c>
      <c r="BN50" s="65">
        <f t="shared" si="12"/>
        <v>0</v>
      </c>
      <c r="BO50" s="65">
        <f t="shared" si="12"/>
        <v>0</v>
      </c>
      <c r="BP50" s="65">
        <f>+BP49+BP48</f>
        <v>0</v>
      </c>
      <c r="BQ50" s="65">
        <f>+BQ49+BQ48</f>
        <v>372065000</v>
      </c>
      <c r="BR50" s="62"/>
      <c r="BS50" s="65">
        <f>+BS49+BS48</f>
        <v>454515233.97</v>
      </c>
      <c r="BT50" s="60"/>
      <c r="BU50" s="65">
        <f>+BU49+BU48</f>
        <v>372065000</v>
      </c>
      <c r="BV50" s="65">
        <f>+BV49+BV48</f>
        <v>0</v>
      </c>
      <c r="BW50" s="103">
        <f>+BW49+BW48</f>
        <v>454515233.97</v>
      </c>
    </row>
    <row r="51" spans="1:75" ht="26.25" customHeight="1" thickBot="1">
      <c r="A51" s="45"/>
      <c r="B51" s="46" t="s">
        <v>143</v>
      </c>
      <c r="C51" s="63">
        <f>+C50+C45+C41+C34+C27+C19</f>
        <v>1121026863.03</v>
      </c>
      <c r="D51" s="63">
        <f aca="true" t="shared" si="13" ref="D51:BO51">+D50+D45+D41+D34+D27+D19</f>
        <v>104133050.86</v>
      </c>
      <c r="E51" s="63">
        <f t="shared" si="13"/>
        <v>1153620370.09</v>
      </c>
      <c r="F51" s="63">
        <f t="shared" si="13"/>
        <v>38054104.74</v>
      </c>
      <c r="G51" s="63">
        <f t="shared" si="13"/>
        <v>0</v>
      </c>
      <c r="H51" s="63">
        <f t="shared" si="13"/>
        <v>47496259.26</v>
      </c>
      <c r="I51" s="63">
        <f t="shared" si="13"/>
        <v>233095890.28</v>
      </c>
      <c r="J51" s="63">
        <f t="shared" si="13"/>
        <v>400000</v>
      </c>
      <c r="K51" s="63">
        <f t="shared" si="13"/>
        <v>278030803.74</v>
      </c>
      <c r="L51" s="63">
        <f t="shared" si="13"/>
        <v>539509795.76</v>
      </c>
      <c r="M51" s="63">
        <f t="shared" si="13"/>
        <v>212465519.24</v>
      </c>
      <c r="N51" s="63">
        <f>+N50+N45+N41+N34+N27+N19</f>
        <v>426963193.65999997</v>
      </c>
      <c r="O51" s="63">
        <f t="shared" si="13"/>
        <v>236375467.01</v>
      </c>
      <c r="P51" s="63">
        <f t="shared" si="13"/>
        <v>72564536.72</v>
      </c>
      <c r="Q51" s="63">
        <f t="shared" si="13"/>
        <v>208983543.14</v>
      </c>
      <c r="R51" s="63">
        <f t="shared" si="13"/>
        <v>50164591.57</v>
      </c>
      <c r="S51" s="63">
        <f t="shared" si="13"/>
        <v>8700000</v>
      </c>
      <c r="T51" s="63">
        <f t="shared" si="13"/>
        <v>51667022.70999999</v>
      </c>
      <c r="U51" s="63">
        <f t="shared" si="13"/>
        <v>4633730</v>
      </c>
      <c r="V51" s="63">
        <f t="shared" si="13"/>
        <v>100000</v>
      </c>
      <c r="W51" s="63">
        <f t="shared" si="13"/>
        <v>6512806.6</v>
      </c>
      <c r="X51" s="63">
        <f t="shared" si="13"/>
        <v>554560765.94</v>
      </c>
      <c r="Y51" s="63">
        <f t="shared" si="13"/>
        <v>177982043.82</v>
      </c>
      <c r="Z51" s="88">
        <f>+Z50+Z45+Z41+Z34+Z27+Z19</f>
        <v>404487629.82</v>
      </c>
      <c r="AA51" s="63">
        <f t="shared" si="13"/>
        <v>559742599.02</v>
      </c>
      <c r="AB51" s="63">
        <f t="shared" si="13"/>
        <v>94126075.17</v>
      </c>
      <c r="AC51" s="88">
        <f t="shared" si="13"/>
        <v>534241368.84000003</v>
      </c>
      <c r="AD51" s="63">
        <f t="shared" si="13"/>
        <v>2446813227.91</v>
      </c>
      <c r="AE51" s="63">
        <f t="shared" si="13"/>
        <v>593630516.47</v>
      </c>
      <c r="AF51" s="63">
        <f t="shared" si="13"/>
        <v>2002573111.1399999</v>
      </c>
      <c r="AG51" s="63">
        <f t="shared" si="13"/>
        <v>4338198.6</v>
      </c>
      <c r="AH51" s="63">
        <f t="shared" si="13"/>
        <v>0</v>
      </c>
      <c r="AI51" s="63">
        <f t="shared" si="13"/>
        <v>5496836.92</v>
      </c>
      <c r="AJ51" s="63">
        <f>+AJ50+AJ45+AJ41+AJ34+AJ27+AJ19</f>
        <v>549674057.77</v>
      </c>
      <c r="AK51" s="63">
        <f t="shared" si="13"/>
        <v>55815970.21</v>
      </c>
      <c r="AL51" s="63">
        <f t="shared" si="13"/>
        <v>675662082.9</v>
      </c>
      <c r="AM51" s="63">
        <f t="shared" si="13"/>
        <v>2753863.15</v>
      </c>
      <c r="AN51" s="63">
        <f t="shared" si="13"/>
        <v>0</v>
      </c>
      <c r="AO51" s="63">
        <f t="shared" si="13"/>
        <v>3365112.32</v>
      </c>
      <c r="AP51" s="63">
        <f t="shared" si="13"/>
        <v>38541066.480000004</v>
      </c>
      <c r="AQ51" s="63">
        <f t="shared" si="13"/>
        <v>3050000</v>
      </c>
      <c r="AR51" s="63">
        <f t="shared" si="13"/>
        <v>72235051.92</v>
      </c>
      <c r="AS51" s="63">
        <f t="shared" si="13"/>
        <v>30851700</v>
      </c>
      <c r="AT51" s="63">
        <f t="shared" si="13"/>
        <v>0</v>
      </c>
      <c r="AU51" s="63">
        <f t="shared" si="13"/>
        <v>35412232.82</v>
      </c>
      <c r="AV51" s="63">
        <f t="shared" si="13"/>
        <v>577400</v>
      </c>
      <c r="AW51" s="63">
        <f t="shared" si="13"/>
        <v>0</v>
      </c>
      <c r="AX51" s="63">
        <f t="shared" si="13"/>
        <v>738094.01</v>
      </c>
      <c r="AY51" s="63">
        <f t="shared" si="13"/>
        <v>0</v>
      </c>
      <c r="AZ51" s="63">
        <f t="shared" si="13"/>
        <v>0</v>
      </c>
      <c r="BA51" s="63">
        <f t="shared" si="13"/>
        <v>0</v>
      </c>
      <c r="BB51" s="63">
        <f t="shared" si="13"/>
        <v>0</v>
      </c>
      <c r="BC51" s="63">
        <f t="shared" si="13"/>
        <v>0</v>
      </c>
      <c r="BD51" s="63">
        <f t="shared" si="13"/>
        <v>0</v>
      </c>
      <c r="BE51" s="63">
        <f t="shared" si="13"/>
        <v>2441010</v>
      </c>
      <c r="BF51" s="63">
        <f t="shared" si="13"/>
        <v>0</v>
      </c>
      <c r="BG51" s="63">
        <f t="shared" si="13"/>
        <v>5126799.15</v>
      </c>
      <c r="BH51" s="63">
        <f t="shared" si="13"/>
        <v>220388260</v>
      </c>
      <c r="BI51" s="63">
        <f t="shared" si="13"/>
        <v>0</v>
      </c>
      <c r="BJ51" s="63">
        <f t="shared" si="13"/>
        <v>17000000</v>
      </c>
      <c r="BK51" s="63">
        <f t="shared" si="13"/>
        <v>178270</v>
      </c>
      <c r="BL51" s="63">
        <f t="shared" si="13"/>
        <v>0</v>
      </c>
      <c r="BM51" s="63">
        <f t="shared" si="13"/>
        <v>178270</v>
      </c>
      <c r="BN51" s="63">
        <f t="shared" si="13"/>
        <v>764926398</v>
      </c>
      <c r="BO51" s="63">
        <f t="shared" si="13"/>
        <v>0</v>
      </c>
      <c r="BP51" s="63">
        <f>+BP50+BP45+BP41+BP34+BP27+BP19</f>
        <v>764926398</v>
      </c>
      <c r="BQ51" s="63">
        <f>+BQ50+BQ45+BQ41+BQ34+BQ27+BQ19</f>
        <v>372065000</v>
      </c>
      <c r="BR51" s="63">
        <f>+BR50+BR45+BR41+BR34+BR27+BR19</f>
        <v>0</v>
      </c>
      <c r="BS51" s="63">
        <f>+BS50+BS45+BS41+BS34+BS27+BS19</f>
        <v>454515233.97</v>
      </c>
      <c r="BT51" s="63">
        <f>+BT9</f>
        <v>0</v>
      </c>
      <c r="BU51" s="70">
        <f>+BU50+BU45+BU41+BU34+BU27+BU19</f>
        <v>7770712259.26</v>
      </c>
      <c r="BV51" s="70">
        <f>+BV50+BV45+BV41+BV34+BV27+BV19</f>
        <v>1322967712.4900002</v>
      </c>
      <c r="BW51" s="96">
        <f>+BW50+BW45+BW41+BW34+BW27+BW19</f>
        <v>7149232221.01</v>
      </c>
    </row>
    <row r="52" ht="15.75" thickTop="1">
      <c r="A52" s="55"/>
    </row>
    <row r="53" spans="73:75" ht="15">
      <c r="BU53" s="64"/>
      <c r="BV53" s="64"/>
      <c r="BW53" s="64"/>
    </row>
    <row r="55" spans="73:75" ht="15">
      <c r="BU55" s="75"/>
      <c r="BV55" s="75"/>
      <c r="BW55" s="75"/>
    </row>
    <row r="57" spans="73:75" ht="15">
      <c r="BU57" s="64"/>
      <c r="BV57" s="64"/>
      <c r="BW57" s="64"/>
    </row>
    <row r="59" ht="15">
      <c r="BW59" s="64"/>
    </row>
    <row r="61" ht="15">
      <c r="BU61" s="64"/>
    </row>
  </sheetData>
  <sheetProtection/>
  <mergeCells count="73">
    <mergeCell ref="BQ5:BS5"/>
    <mergeCell ref="BQ6:BS6"/>
    <mergeCell ref="BQ7:BR7"/>
    <mergeCell ref="BT5:BT6"/>
    <mergeCell ref="BU7:BV7"/>
    <mergeCell ref="BU5:BW6"/>
    <mergeCell ref="BK5:BM5"/>
    <mergeCell ref="BK6:BM6"/>
    <mergeCell ref="BK7:BL7"/>
    <mergeCell ref="BN5:BP5"/>
    <mergeCell ref="BN6:BP6"/>
    <mergeCell ref="BN7:BO7"/>
    <mergeCell ref="BE5:BG5"/>
    <mergeCell ref="BE6:BG6"/>
    <mergeCell ref="BE7:BF7"/>
    <mergeCell ref="BH5:BJ5"/>
    <mergeCell ref="BH6:BJ6"/>
    <mergeCell ref="BH7:BI7"/>
    <mergeCell ref="BB5:BD5"/>
    <mergeCell ref="BB6:BD6"/>
    <mergeCell ref="BB7:BC7"/>
    <mergeCell ref="AV5:AX5"/>
    <mergeCell ref="AV6:AX6"/>
    <mergeCell ref="AV7:AW7"/>
    <mergeCell ref="AY5:BA5"/>
    <mergeCell ref="AY6:BA6"/>
    <mergeCell ref="AY7:AZ7"/>
    <mergeCell ref="AP5:AR5"/>
    <mergeCell ref="AP6:AR6"/>
    <mergeCell ref="AP7:AQ7"/>
    <mergeCell ref="AS5:AU5"/>
    <mergeCell ref="AS6:AU6"/>
    <mergeCell ref="AS7:AT7"/>
    <mergeCell ref="AJ5:AL5"/>
    <mergeCell ref="AJ6:AL6"/>
    <mergeCell ref="AJ7:AK7"/>
    <mergeCell ref="AM5:AO5"/>
    <mergeCell ref="AM6:AO6"/>
    <mergeCell ref="AM7:AN7"/>
    <mergeCell ref="AA6:AC6"/>
    <mergeCell ref="AA7:AB7"/>
    <mergeCell ref="AD5:AF5"/>
    <mergeCell ref="AD6:AF6"/>
    <mergeCell ref="AD7:AE7"/>
    <mergeCell ref="AG5:AI5"/>
    <mergeCell ref="AG6:AI6"/>
    <mergeCell ref="AG7:AH7"/>
    <mergeCell ref="A5:B8"/>
    <mergeCell ref="R5:T5"/>
    <mergeCell ref="U5:W5"/>
    <mergeCell ref="U6:W6"/>
    <mergeCell ref="U7:V7"/>
    <mergeCell ref="X5:Z5"/>
    <mergeCell ref="X6:Z6"/>
    <mergeCell ref="X7:Y7"/>
    <mergeCell ref="C5:E5"/>
    <mergeCell ref="F5:H5"/>
    <mergeCell ref="I5:K5"/>
    <mergeCell ref="L5:N5"/>
    <mergeCell ref="O5:Q5"/>
    <mergeCell ref="AA5:AC5"/>
    <mergeCell ref="L6:N6"/>
    <mergeCell ref="L7:M7"/>
    <mergeCell ref="O6:Q6"/>
    <mergeCell ref="O7:P7"/>
    <mergeCell ref="R6:T6"/>
    <mergeCell ref="R7:S7"/>
    <mergeCell ref="C6:E6"/>
    <mergeCell ref="C7:D7"/>
    <mergeCell ref="F6:H6"/>
    <mergeCell ref="F7:G7"/>
    <mergeCell ref="I6:K6"/>
    <mergeCell ref="I7:J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9.140625" style="42" customWidth="1"/>
    <col min="2" max="2" width="55.57421875" style="42" bestFit="1" customWidth="1"/>
    <col min="3" max="3" width="16.57421875" style="0" customWidth="1"/>
    <col min="4" max="4" width="17.2812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3.28125" style="0" customWidth="1"/>
    <col min="9" max="9" width="15.28125" style="0" customWidth="1"/>
    <col min="10" max="10" width="17.421875" style="0" customWidth="1"/>
    <col min="11" max="11" width="16.140625" style="0" customWidth="1"/>
    <col min="12" max="12" width="15.28125" style="0" customWidth="1"/>
    <col min="13" max="13" width="15.421875" style="0" customWidth="1"/>
    <col min="14" max="15" width="13.57421875" style="0" customWidth="1"/>
    <col min="16" max="16" width="16.28125" style="0" customWidth="1"/>
    <col min="17" max="17" width="15.28125" style="0" customWidth="1"/>
    <col min="18" max="18" width="15.57421875" style="0" customWidth="1"/>
    <col min="19" max="19" width="15.28125" style="0" customWidth="1"/>
    <col min="20" max="20" width="16.421875" style="0" customWidth="1"/>
    <col min="21" max="21" width="16.57421875" style="0" customWidth="1"/>
    <col min="22" max="22" width="15.421875" style="0" customWidth="1"/>
    <col min="23" max="23" width="13.28125" style="0" customWidth="1"/>
    <col min="24" max="24" width="11.8515625" style="0" customWidth="1"/>
    <col min="25" max="25" width="15.28125" style="0" customWidth="1"/>
    <col min="26" max="26" width="14.8515625" style="0" customWidth="1"/>
    <col min="27" max="27" width="13.28125" style="0" customWidth="1"/>
    <col min="28" max="28" width="14.8515625" style="0" customWidth="1"/>
    <col min="29" max="29" width="15.00390625" style="0" customWidth="1"/>
    <col min="30" max="30" width="13.421875" style="0" customWidth="1"/>
    <col min="31" max="31" width="14.28125" style="0" customWidth="1"/>
    <col min="32" max="32" width="13.8515625" style="0" customWidth="1"/>
    <col min="33" max="33" width="11.57421875" style="0" customWidth="1"/>
    <col min="34" max="34" width="13.140625" style="0" customWidth="1"/>
    <col min="35" max="35" width="9.140625" style="0" customWidth="1"/>
    <col min="36" max="36" width="11.00390625" style="0" customWidth="1"/>
    <col min="37" max="37" width="9.140625" style="0" customWidth="1"/>
    <col min="38" max="38" width="10.8515625" style="0" customWidth="1"/>
    <col min="39" max="39" width="13.8515625" style="0" customWidth="1"/>
    <col min="40" max="40" width="12.421875" style="0" customWidth="1"/>
    <col min="41" max="41" width="15.28125" style="0" customWidth="1"/>
    <col min="42" max="42" width="12.00390625" style="0" customWidth="1"/>
    <col min="43" max="43" width="11.57421875" style="0" customWidth="1"/>
    <col min="44" max="44" width="11.28125" style="0" customWidth="1"/>
    <col min="45" max="45" width="15.28125" style="0" bestFit="1" customWidth="1"/>
    <col min="46" max="46" width="11.8515625" style="0" customWidth="1"/>
    <col min="47" max="47" width="15.28125" style="0" bestFit="1" customWidth="1"/>
    <col min="48" max="48" width="12.7109375" style="0" customWidth="1"/>
    <col min="49" max="49" width="13.00390625" style="0" customWidth="1"/>
    <col min="50" max="50" width="17.8515625" style="0" customWidth="1"/>
    <col min="51" max="51" width="16.7109375" style="0" customWidth="1"/>
  </cols>
  <sheetData>
    <row r="1" spans="1:2" ht="15">
      <c r="A1"/>
      <c r="B1"/>
    </row>
    <row r="2" spans="1:2" ht="15">
      <c r="A2" s="36"/>
      <c r="B2" s="36"/>
    </row>
    <row r="3" spans="1:51" ht="15.75">
      <c r="A3" s="83" t="s">
        <v>164</v>
      </c>
      <c r="B3"/>
      <c r="AY3" s="81"/>
    </row>
    <row r="4" spans="1:2" ht="21.75" thickBot="1">
      <c r="A4" s="82" t="s">
        <v>171</v>
      </c>
      <c r="B4"/>
    </row>
    <row r="5" spans="1:51" ht="15.75" thickTop="1">
      <c r="A5" s="120" t="s">
        <v>104</v>
      </c>
      <c r="B5" s="121"/>
      <c r="C5" s="116">
        <v>1</v>
      </c>
      <c r="D5" s="116"/>
      <c r="E5" s="116">
        <v>2</v>
      </c>
      <c r="F5" s="116"/>
      <c r="G5" s="116">
        <v>3</v>
      </c>
      <c r="H5" s="116"/>
      <c r="I5" s="116">
        <v>4</v>
      </c>
      <c r="J5" s="116"/>
      <c r="K5" s="117">
        <v>5</v>
      </c>
      <c r="L5" s="118"/>
      <c r="M5" s="117">
        <v>6</v>
      </c>
      <c r="N5" s="119"/>
      <c r="O5" s="117">
        <v>7</v>
      </c>
      <c r="P5" s="118"/>
      <c r="Q5" s="117">
        <v>8</v>
      </c>
      <c r="R5" s="118"/>
      <c r="S5" s="117">
        <v>9</v>
      </c>
      <c r="T5" s="118"/>
      <c r="U5" s="117">
        <v>10</v>
      </c>
      <c r="V5" s="118"/>
      <c r="W5" s="117">
        <v>11</v>
      </c>
      <c r="X5" s="118"/>
      <c r="Y5" s="117">
        <v>12</v>
      </c>
      <c r="Z5" s="118"/>
      <c r="AA5" s="117">
        <v>13</v>
      </c>
      <c r="AB5" s="119"/>
      <c r="AC5" s="117">
        <v>14</v>
      </c>
      <c r="AD5" s="118"/>
      <c r="AE5" s="117">
        <v>15</v>
      </c>
      <c r="AF5" s="118"/>
      <c r="AG5" s="117">
        <v>16</v>
      </c>
      <c r="AH5" s="118"/>
      <c r="AI5" s="117">
        <v>17</v>
      </c>
      <c r="AJ5" s="118"/>
      <c r="AK5" s="117">
        <v>18</v>
      </c>
      <c r="AL5" s="118"/>
      <c r="AM5" s="117">
        <v>19</v>
      </c>
      <c r="AN5" s="118"/>
      <c r="AO5" s="117">
        <v>20</v>
      </c>
      <c r="AP5" s="119"/>
      <c r="AQ5" s="117">
        <v>50</v>
      </c>
      <c r="AR5" s="118"/>
      <c r="AS5" s="117">
        <v>60</v>
      </c>
      <c r="AT5" s="118"/>
      <c r="AU5" s="117">
        <v>99</v>
      </c>
      <c r="AV5" s="118"/>
      <c r="AW5" s="129" t="s">
        <v>162</v>
      </c>
      <c r="AX5" s="131" t="s">
        <v>163</v>
      </c>
      <c r="AY5" s="133"/>
    </row>
    <row r="6" spans="1:51" ht="48" customHeight="1">
      <c r="A6" s="122"/>
      <c r="B6" s="123"/>
      <c r="C6" s="111" t="s">
        <v>134</v>
      </c>
      <c r="D6" s="112"/>
      <c r="E6" s="111" t="s">
        <v>138</v>
      </c>
      <c r="F6" s="112"/>
      <c r="G6" s="111" t="s">
        <v>139</v>
      </c>
      <c r="H6" s="112"/>
      <c r="I6" s="111" t="s">
        <v>140</v>
      </c>
      <c r="J6" s="112"/>
      <c r="K6" s="111" t="s">
        <v>141</v>
      </c>
      <c r="L6" s="112"/>
      <c r="M6" s="111" t="s">
        <v>144</v>
      </c>
      <c r="N6" s="113"/>
      <c r="O6" s="111" t="s">
        <v>145</v>
      </c>
      <c r="P6" s="112"/>
      <c r="Q6" s="111" t="s">
        <v>146</v>
      </c>
      <c r="R6" s="112"/>
      <c r="S6" s="111" t="s">
        <v>147</v>
      </c>
      <c r="T6" s="112"/>
      <c r="U6" s="138" t="s">
        <v>148</v>
      </c>
      <c r="V6" s="139"/>
      <c r="W6" s="111" t="s">
        <v>149</v>
      </c>
      <c r="X6" s="112"/>
      <c r="Y6" s="111" t="s">
        <v>150</v>
      </c>
      <c r="Z6" s="112"/>
      <c r="AA6" s="111" t="s">
        <v>151</v>
      </c>
      <c r="AB6" s="113"/>
      <c r="AC6" s="111" t="s">
        <v>152</v>
      </c>
      <c r="AD6" s="112"/>
      <c r="AE6" s="138" t="s">
        <v>153</v>
      </c>
      <c r="AF6" s="139"/>
      <c r="AG6" s="111" t="s">
        <v>154</v>
      </c>
      <c r="AH6" s="112"/>
      <c r="AI6" s="111" t="s">
        <v>155</v>
      </c>
      <c r="AJ6" s="112"/>
      <c r="AK6" s="111" t="s">
        <v>156</v>
      </c>
      <c r="AL6" s="112"/>
      <c r="AM6" s="111" t="s">
        <v>157</v>
      </c>
      <c r="AN6" s="112"/>
      <c r="AO6" s="111" t="s">
        <v>158</v>
      </c>
      <c r="AP6" s="113"/>
      <c r="AQ6" s="111" t="s">
        <v>159</v>
      </c>
      <c r="AR6" s="112"/>
      <c r="AS6" s="111" t="s">
        <v>160</v>
      </c>
      <c r="AT6" s="112"/>
      <c r="AU6" s="111" t="s">
        <v>161</v>
      </c>
      <c r="AV6" s="112"/>
      <c r="AW6" s="140"/>
      <c r="AX6" s="134"/>
      <c r="AY6" s="136"/>
    </row>
    <row r="7" spans="1:51" s="13" customFormat="1" ht="15">
      <c r="A7" s="124"/>
      <c r="B7" s="125"/>
      <c r="C7" s="114" t="s">
        <v>135</v>
      </c>
      <c r="D7" s="115"/>
      <c r="E7" s="114" t="s">
        <v>135</v>
      </c>
      <c r="F7" s="115"/>
      <c r="G7" s="114" t="s">
        <v>135</v>
      </c>
      <c r="H7" s="115"/>
      <c r="I7" s="114" t="s">
        <v>135</v>
      </c>
      <c r="J7" s="115"/>
      <c r="K7" s="114" t="s">
        <v>135</v>
      </c>
      <c r="L7" s="115"/>
      <c r="M7" s="114" t="s">
        <v>135</v>
      </c>
      <c r="N7" s="115"/>
      <c r="O7" s="127" t="s">
        <v>135</v>
      </c>
      <c r="P7" s="128"/>
      <c r="Q7" s="114" t="s">
        <v>135</v>
      </c>
      <c r="R7" s="115"/>
      <c r="S7" s="114" t="s">
        <v>135</v>
      </c>
      <c r="T7" s="115"/>
      <c r="U7" s="114" t="s">
        <v>135</v>
      </c>
      <c r="V7" s="115"/>
      <c r="W7" s="114" t="s">
        <v>135</v>
      </c>
      <c r="X7" s="115"/>
      <c r="Y7" s="114" t="s">
        <v>135</v>
      </c>
      <c r="Z7" s="115"/>
      <c r="AA7" s="127" t="s">
        <v>135</v>
      </c>
      <c r="AB7" s="128"/>
      <c r="AC7" s="114" t="s">
        <v>135</v>
      </c>
      <c r="AD7" s="115"/>
      <c r="AE7" s="114" t="s">
        <v>135</v>
      </c>
      <c r="AF7" s="115"/>
      <c r="AG7" s="114" t="s">
        <v>135</v>
      </c>
      <c r="AH7" s="115"/>
      <c r="AI7" s="114" t="s">
        <v>135</v>
      </c>
      <c r="AJ7" s="115"/>
      <c r="AK7" s="114" t="s">
        <v>135</v>
      </c>
      <c r="AL7" s="115"/>
      <c r="AM7" s="114" t="s">
        <v>135</v>
      </c>
      <c r="AN7" s="115"/>
      <c r="AO7" s="114" t="s">
        <v>135</v>
      </c>
      <c r="AP7" s="115"/>
      <c r="AQ7" s="114" t="s">
        <v>135</v>
      </c>
      <c r="AR7" s="115"/>
      <c r="AS7" s="114" t="s">
        <v>135</v>
      </c>
      <c r="AT7" s="115"/>
      <c r="AU7" s="114" t="s">
        <v>135</v>
      </c>
      <c r="AV7" s="115"/>
      <c r="AW7" s="80" t="s">
        <v>135</v>
      </c>
      <c r="AX7" s="114" t="s">
        <v>135</v>
      </c>
      <c r="AY7" s="137"/>
    </row>
    <row r="8" spans="1:51" ht="43.5" customHeight="1" thickBot="1">
      <c r="A8" s="126"/>
      <c r="B8" s="125"/>
      <c r="C8" s="43"/>
      <c r="D8" s="47" t="s">
        <v>137</v>
      </c>
      <c r="E8" s="19"/>
      <c r="F8" s="44" t="s">
        <v>137</v>
      </c>
      <c r="G8" s="19"/>
      <c r="H8" s="44" t="s">
        <v>137</v>
      </c>
      <c r="I8" s="19"/>
      <c r="J8" s="44" t="s">
        <v>137</v>
      </c>
      <c r="K8" s="19"/>
      <c r="L8" s="44" t="s">
        <v>137</v>
      </c>
      <c r="M8" s="43"/>
      <c r="N8" s="48" t="s">
        <v>137</v>
      </c>
      <c r="O8" s="43"/>
      <c r="P8" s="48" t="s">
        <v>137</v>
      </c>
      <c r="Q8" s="43"/>
      <c r="R8" s="48" t="s">
        <v>137</v>
      </c>
      <c r="S8" s="43"/>
      <c r="T8" s="48" t="s">
        <v>137</v>
      </c>
      <c r="U8" s="43"/>
      <c r="V8" s="48" t="s">
        <v>137</v>
      </c>
      <c r="W8" s="43"/>
      <c r="X8" s="48" t="s">
        <v>137</v>
      </c>
      <c r="Y8" s="50"/>
      <c r="Z8" s="48" t="s">
        <v>137</v>
      </c>
      <c r="AA8" s="50"/>
      <c r="AB8" s="48" t="s">
        <v>137</v>
      </c>
      <c r="AC8" s="50"/>
      <c r="AD8" s="48" t="s">
        <v>137</v>
      </c>
      <c r="AE8" s="50"/>
      <c r="AF8" s="48" t="s">
        <v>137</v>
      </c>
      <c r="AG8" s="43"/>
      <c r="AH8" s="48" t="s">
        <v>137</v>
      </c>
      <c r="AI8" s="43"/>
      <c r="AJ8" s="48" t="s">
        <v>137</v>
      </c>
      <c r="AK8" s="43"/>
      <c r="AL8" s="47" t="s">
        <v>137</v>
      </c>
      <c r="AM8" s="43"/>
      <c r="AN8" s="47" t="s">
        <v>137</v>
      </c>
      <c r="AO8" s="43"/>
      <c r="AP8" s="47" t="s">
        <v>137</v>
      </c>
      <c r="AQ8" s="43"/>
      <c r="AR8" s="47" t="s">
        <v>137</v>
      </c>
      <c r="AS8" s="43"/>
      <c r="AT8" s="47" t="s">
        <v>137</v>
      </c>
      <c r="AU8" s="43"/>
      <c r="AV8" s="47" t="s">
        <v>137</v>
      </c>
      <c r="AX8" s="43"/>
      <c r="AY8" s="101" t="s">
        <v>137</v>
      </c>
    </row>
    <row r="9" spans="1:51" ht="23.25" customHeight="1" thickBot="1" thickTop="1">
      <c r="A9" s="37"/>
      <c r="B9" s="52" t="s">
        <v>142</v>
      </c>
      <c r="C9" s="56"/>
      <c r="D9" s="57"/>
      <c r="E9" s="56"/>
      <c r="F9" s="57"/>
      <c r="G9" s="56"/>
      <c r="H9" s="57"/>
      <c r="I9" s="56"/>
      <c r="J9" s="57"/>
      <c r="K9" s="56"/>
      <c r="L9" s="57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71"/>
      <c r="AX9" s="59"/>
      <c r="AY9" s="102"/>
    </row>
    <row r="10" spans="1:51" ht="15.75" thickTop="1">
      <c r="A10" s="37"/>
      <c r="B10" s="41" t="s">
        <v>105</v>
      </c>
      <c r="C10" s="67"/>
      <c r="D10" s="61"/>
      <c r="E10" s="67"/>
      <c r="F10" s="61"/>
      <c r="G10" s="67"/>
      <c r="H10" s="61"/>
      <c r="I10" s="67"/>
      <c r="J10" s="61"/>
      <c r="K10" s="67"/>
      <c r="L10" s="61"/>
      <c r="M10" s="67"/>
      <c r="N10" s="61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8"/>
      <c r="AW10" s="67"/>
      <c r="AX10" s="67"/>
      <c r="AY10" s="95"/>
    </row>
    <row r="11" spans="1:51" ht="15">
      <c r="A11" s="38">
        <v>101</v>
      </c>
      <c r="B11" s="39" t="s">
        <v>106</v>
      </c>
      <c r="C11" s="67">
        <v>161885950</v>
      </c>
      <c r="D11" s="67">
        <v>0</v>
      </c>
      <c r="E11" s="67">
        <v>4068370</v>
      </c>
      <c r="F11" s="67">
        <v>0</v>
      </c>
      <c r="G11" s="67">
        <v>149038790</v>
      </c>
      <c r="H11" s="67">
        <v>0</v>
      </c>
      <c r="I11" s="67">
        <v>106043760</v>
      </c>
      <c r="J11" s="67">
        <v>0</v>
      </c>
      <c r="K11" s="67">
        <v>33987400</v>
      </c>
      <c r="L11" s="67">
        <v>0</v>
      </c>
      <c r="M11" s="67">
        <v>4429120</v>
      </c>
      <c r="N11" s="67">
        <v>0</v>
      </c>
      <c r="O11" s="67">
        <v>1157070</v>
      </c>
      <c r="P11" s="67">
        <v>0</v>
      </c>
      <c r="Q11" s="67">
        <v>19887360</v>
      </c>
      <c r="R11" s="67">
        <v>0</v>
      </c>
      <c r="S11" s="67">
        <v>5035290</v>
      </c>
      <c r="T11" s="67">
        <v>0</v>
      </c>
      <c r="U11" s="67">
        <v>13764690</v>
      </c>
      <c r="V11" s="67">
        <v>0</v>
      </c>
      <c r="W11" s="67">
        <v>838590</v>
      </c>
      <c r="X11" s="67">
        <v>0</v>
      </c>
      <c r="Y11" s="67">
        <v>93991210</v>
      </c>
      <c r="Z11" s="67">
        <v>0</v>
      </c>
      <c r="AA11" s="67">
        <v>0</v>
      </c>
      <c r="AB11" s="67">
        <v>0</v>
      </c>
      <c r="AC11" s="67">
        <v>7323590</v>
      </c>
      <c r="AD11" s="67">
        <v>0</v>
      </c>
      <c r="AE11" s="67">
        <v>13695220</v>
      </c>
      <c r="AF11" s="67">
        <v>0</v>
      </c>
      <c r="AG11" s="67">
        <v>283820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858130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8"/>
      <c r="AW11" s="67"/>
      <c r="AX11" s="67">
        <f aca="true" t="shared" si="0" ref="AX11:AY18">+C11+E11+G11+I11+K11+M11+O11+Q11+S11+U11+W11+Y11+AA11+AC11+AE11+AG11+AI11+AK11+AM11+AO11+AQ11+AS11+AU11</f>
        <v>616288360</v>
      </c>
      <c r="AY11" s="95">
        <f t="shared" si="0"/>
        <v>0</v>
      </c>
    </row>
    <row r="12" spans="1:51" ht="15">
      <c r="A12" s="38">
        <v>102</v>
      </c>
      <c r="B12" s="39" t="s">
        <v>107</v>
      </c>
      <c r="C12" s="67">
        <v>10879290</v>
      </c>
      <c r="D12" s="67">
        <v>0</v>
      </c>
      <c r="E12" s="67">
        <v>305950</v>
      </c>
      <c r="F12" s="67">
        <v>0</v>
      </c>
      <c r="G12" s="67">
        <v>10178500</v>
      </c>
      <c r="H12" s="67">
        <v>0</v>
      </c>
      <c r="I12" s="67">
        <v>7266070</v>
      </c>
      <c r="J12" s="67">
        <v>0</v>
      </c>
      <c r="K12" s="67">
        <v>1068770</v>
      </c>
      <c r="L12" s="67">
        <v>0</v>
      </c>
      <c r="M12" s="67">
        <v>289540</v>
      </c>
      <c r="N12" s="67">
        <v>0</v>
      </c>
      <c r="O12" s="67">
        <v>76630</v>
      </c>
      <c r="P12" s="67">
        <v>0</v>
      </c>
      <c r="Q12" s="67">
        <v>7145710</v>
      </c>
      <c r="R12" s="67">
        <v>0</v>
      </c>
      <c r="S12" s="67">
        <v>336470</v>
      </c>
      <c r="T12" s="67">
        <v>0</v>
      </c>
      <c r="U12" s="67">
        <v>931190</v>
      </c>
      <c r="V12" s="67">
        <v>0</v>
      </c>
      <c r="W12" s="67">
        <v>57690</v>
      </c>
      <c r="X12" s="67">
        <v>0</v>
      </c>
      <c r="Y12" s="67">
        <v>2940890</v>
      </c>
      <c r="Z12" s="67">
        <v>0</v>
      </c>
      <c r="AA12" s="67">
        <v>0</v>
      </c>
      <c r="AB12" s="67">
        <v>0</v>
      </c>
      <c r="AC12" s="67">
        <v>485760</v>
      </c>
      <c r="AD12" s="67">
        <v>0</v>
      </c>
      <c r="AE12" s="67">
        <v>1038410</v>
      </c>
      <c r="AF12" s="67">
        <v>0</v>
      </c>
      <c r="AG12" s="67">
        <v>13560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58980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8"/>
      <c r="AW12" s="67"/>
      <c r="AX12" s="67">
        <f t="shared" si="0"/>
        <v>43073410</v>
      </c>
      <c r="AY12" s="95">
        <f t="shared" si="0"/>
        <v>0</v>
      </c>
    </row>
    <row r="13" spans="1:51" ht="15">
      <c r="A13" s="38">
        <v>103</v>
      </c>
      <c r="B13" s="39" t="s">
        <v>108</v>
      </c>
      <c r="C13" s="67">
        <v>71444230</v>
      </c>
      <c r="D13" s="67">
        <v>0</v>
      </c>
      <c r="E13" s="67">
        <v>22954610</v>
      </c>
      <c r="F13" s="67">
        <v>0</v>
      </c>
      <c r="G13" s="67">
        <v>52320830</v>
      </c>
      <c r="H13" s="67">
        <v>0</v>
      </c>
      <c r="I13" s="67">
        <v>118341730</v>
      </c>
      <c r="J13" s="67">
        <v>0</v>
      </c>
      <c r="K13" s="67">
        <v>36573860</v>
      </c>
      <c r="L13" s="67">
        <v>0</v>
      </c>
      <c r="M13" s="67">
        <v>9405360</v>
      </c>
      <c r="N13" s="67">
        <v>0</v>
      </c>
      <c r="O13" s="67">
        <v>1806210</v>
      </c>
      <c r="P13" s="67">
        <v>0</v>
      </c>
      <c r="Q13" s="67">
        <v>48709040</v>
      </c>
      <c r="R13" s="67">
        <v>0</v>
      </c>
      <c r="S13" s="67">
        <v>342852420</v>
      </c>
      <c r="T13" s="67">
        <v>0</v>
      </c>
      <c r="U13" s="67">
        <v>897012560</v>
      </c>
      <c r="V13" s="67">
        <v>0</v>
      </c>
      <c r="W13" s="67">
        <v>1057590</v>
      </c>
      <c r="X13" s="67">
        <v>0</v>
      </c>
      <c r="Y13" s="67">
        <v>280331220</v>
      </c>
      <c r="Z13" s="67">
        <v>0</v>
      </c>
      <c r="AA13" s="67">
        <v>1685000</v>
      </c>
      <c r="AB13" s="67">
        <v>0</v>
      </c>
      <c r="AC13" s="67">
        <v>3236330</v>
      </c>
      <c r="AD13" s="67">
        <v>0</v>
      </c>
      <c r="AE13" s="67">
        <v>12431900</v>
      </c>
      <c r="AF13" s="67">
        <v>0</v>
      </c>
      <c r="AG13" s="67">
        <v>137080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545230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8"/>
      <c r="AW13" s="67"/>
      <c r="AX13" s="67">
        <f t="shared" si="0"/>
        <v>1900845200</v>
      </c>
      <c r="AY13" s="95">
        <f t="shared" si="0"/>
        <v>0</v>
      </c>
    </row>
    <row r="14" spans="1:51" ht="15">
      <c r="A14" s="38">
        <v>104</v>
      </c>
      <c r="B14" s="39" t="s">
        <v>14</v>
      </c>
      <c r="C14" s="67">
        <v>13475600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2620000</v>
      </c>
      <c r="J14" s="67">
        <v>0</v>
      </c>
      <c r="K14" s="67">
        <v>887470</v>
      </c>
      <c r="L14" s="67">
        <v>0</v>
      </c>
      <c r="M14" s="67">
        <v>1270000</v>
      </c>
      <c r="N14" s="67">
        <v>0</v>
      </c>
      <c r="O14" s="67">
        <v>0</v>
      </c>
      <c r="P14" s="67">
        <v>0</v>
      </c>
      <c r="Q14" s="67">
        <v>38021000</v>
      </c>
      <c r="R14" s="67">
        <v>0</v>
      </c>
      <c r="S14" s="67">
        <v>2617000</v>
      </c>
      <c r="T14" s="67">
        <v>0</v>
      </c>
      <c r="U14" s="67">
        <v>47300</v>
      </c>
      <c r="V14" s="67">
        <v>0</v>
      </c>
      <c r="W14" s="67">
        <v>0</v>
      </c>
      <c r="X14" s="67">
        <v>0</v>
      </c>
      <c r="Y14" s="67">
        <v>33955040</v>
      </c>
      <c r="Z14" s="67">
        <v>0</v>
      </c>
      <c r="AA14" s="67">
        <v>0</v>
      </c>
      <c r="AB14" s="67">
        <v>0</v>
      </c>
      <c r="AC14" s="67">
        <v>3050000</v>
      </c>
      <c r="AD14" s="67">
        <v>0</v>
      </c>
      <c r="AE14" s="67">
        <v>15000</v>
      </c>
      <c r="AF14" s="67">
        <v>0</v>
      </c>
      <c r="AG14" s="67">
        <v>22000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174160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8"/>
      <c r="AW14" s="67"/>
      <c r="AX14" s="67">
        <f t="shared" si="0"/>
        <v>96154570</v>
      </c>
      <c r="AY14" s="95">
        <f t="shared" si="0"/>
        <v>0</v>
      </c>
    </row>
    <row r="15" spans="1:51" ht="15">
      <c r="A15" s="38">
        <v>107</v>
      </c>
      <c r="B15" s="39" t="s">
        <v>109</v>
      </c>
      <c r="C15" s="67">
        <v>12481550</v>
      </c>
      <c r="D15" s="67">
        <v>0</v>
      </c>
      <c r="E15" s="67">
        <v>94720</v>
      </c>
      <c r="F15" s="67">
        <v>0</v>
      </c>
      <c r="G15" s="67">
        <v>725330</v>
      </c>
      <c r="H15" s="67">
        <v>0</v>
      </c>
      <c r="I15" s="67">
        <v>9461910</v>
      </c>
      <c r="J15" s="67">
        <v>0</v>
      </c>
      <c r="K15" s="67">
        <v>9791460</v>
      </c>
      <c r="L15" s="67">
        <v>0</v>
      </c>
      <c r="M15" s="67">
        <v>1411490</v>
      </c>
      <c r="N15" s="67">
        <v>0</v>
      </c>
      <c r="O15" s="67">
        <v>0</v>
      </c>
      <c r="P15" s="67">
        <v>0</v>
      </c>
      <c r="Q15" s="67">
        <v>6093810</v>
      </c>
      <c r="R15" s="67">
        <v>0</v>
      </c>
      <c r="S15" s="67">
        <v>6733940</v>
      </c>
      <c r="T15" s="67">
        <v>0</v>
      </c>
      <c r="U15" s="67">
        <v>79067720</v>
      </c>
      <c r="V15" s="67">
        <v>0</v>
      </c>
      <c r="W15" s="67">
        <v>36360</v>
      </c>
      <c r="X15" s="67">
        <v>0</v>
      </c>
      <c r="Y15" s="67">
        <v>4867340</v>
      </c>
      <c r="Z15" s="67">
        <v>0</v>
      </c>
      <c r="AA15" s="67">
        <v>0</v>
      </c>
      <c r="AB15" s="67">
        <v>0</v>
      </c>
      <c r="AC15" s="67">
        <v>170800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8"/>
      <c r="AW15" s="67"/>
      <c r="AX15" s="67">
        <f t="shared" si="0"/>
        <v>130936430</v>
      </c>
      <c r="AY15" s="95">
        <f t="shared" si="0"/>
        <v>0</v>
      </c>
    </row>
    <row r="16" spans="1:51" ht="15">
      <c r="A16" s="38">
        <v>108</v>
      </c>
      <c r="B16" s="39" t="s">
        <v>110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8"/>
      <c r="AW16" s="67"/>
      <c r="AX16" s="67">
        <f t="shared" si="0"/>
        <v>0</v>
      </c>
      <c r="AY16" s="95">
        <f t="shared" si="0"/>
        <v>0</v>
      </c>
    </row>
    <row r="17" spans="1:51" ht="15">
      <c r="A17" s="38">
        <v>109</v>
      </c>
      <c r="B17" s="39" t="s">
        <v>111</v>
      </c>
      <c r="C17" s="67">
        <v>7522470</v>
      </c>
      <c r="D17" s="67">
        <v>0</v>
      </c>
      <c r="E17" s="67">
        <v>0</v>
      </c>
      <c r="F17" s="67">
        <v>0</v>
      </c>
      <c r="G17" s="67">
        <v>692000</v>
      </c>
      <c r="H17" s="67">
        <v>0</v>
      </c>
      <c r="I17" s="67">
        <v>130000</v>
      </c>
      <c r="J17" s="67">
        <v>0</v>
      </c>
      <c r="K17" s="67">
        <v>124050</v>
      </c>
      <c r="L17" s="67">
        <v>0</v>
      </c>
      <c r="M17" s="67">
        <v>0</v>
      </c>
      <c r="N17" s="67">
        <v>0</v>
      </c>
      <c r="O17" s="67">
        <v>431250</v>
      </c>
      <c r="P17" s="67">
        <v>0</v>
      </c>
      <c r="Q17" s="67">
        <v>346100</v>
      </c>
      <c r="R17" s="67">
        <v>0</v>
      </c>
      <c r="S17" s="67">
        <v>3000</v>
      </c>
      <c r="T17" s="67">
        <v>0</v>
      </c>
      <c r="U17" s="67">
        <v>60700</v>
      </c>
      <c r="V17" s="67">
        <v>0</v>
      </c>
      <c r="W17" s="67">
        <v>0</v>
      </c>
      <c r="X17" s="67">
        <v>0</v>
      </c>
      <c r="Y17" s="67">
        <v>572130</v>
      </c>
      <c r="Z17" s="67">
        <v>0</v>
      </c>
      <c r="AA17" s="67">
        <v>0</v>
      </c>
      <c r="AB17" s="67">
        <v>0</v>
      </c>
      <c r="AC17" s="67">
        <v>10000</v>
      </c>
      <c r="AD17" s="67">
        <v>0</v>
      </c>
      <c r="AE17" s="67">
        <v>78000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8"/>
      <c r="AW17" s="67"/>
      <c r="AX17" s="67">
        <f t="shared" si="0"/>
        <v>9969700</v>
      </c>
      <c r="AY17" s="95">
        <f t="shared" si="0"/>
        <v>0</v>
      </c>
    </row>
    <row r="18" spans="1:51" ht="15">
      <c r="A18" s="38">
        <v>110</v>
      </c>
      <c r="B18" s="39" t="s">
        <v>112</v>
      </c>
      <c r="C18" s="67">
        <v>79773380</v>
      </c>
      <c r="D18" s="67">
        <v>19500000</v>
      </c>
      <c r="E18" s="67">
        <v>0</v>
      </c>
      <c r="F18" s="67">
        <v>0</v>
      </c>
      <c r="G18" s="67">
        <v>364560</v>
      </c>
      <c r="H18" s="67">
        <v>0</v>
      </c>
      <c r="I18" s="67">
        <v>33800</v>
      </c>
      <c r="J18" s="67">
        <v>0</v>
      </c>
      <c r="K18" s="67">
        <v>630000</v>
      </c>
      <c r="L18" s="67">
        <v>0</v>
      </c>
      <c r="M18" s="67">
        <v>30000</v>
      </c>
      <c r="N18" s="67">
        <v>0</v>
      </c>
      <c r="O18" s="67">
        <v>0</v>
      </c>
      <c r="P18" s="67">
        <v>0</v>
      </c>
      <c r="Q18" s="67">
        <v>100000</v>
      </c>
      <c r="R18" s="67">
        <v>0</v>
      </c>
      <c r="S18" s="67">
        <v>0</v>
      </c>
      <c r="T18" s="67">
        <v>0</v>
      </c>
      <c r="U18" s="67">
        <v>160000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310000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246500000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8"/>
      <c r="AW18" s="67"/>
      <c r="AX18" s="67">
        <f t="shared" si="0"/>
        <v>327901740</v>
      </c>
      <c r="AY18" s="95">
        <f t="shared" si="0"/>
        <v>19500000</v>
      </c>
    </row>
    <row r="19" spans="1:51" ht="15">
      <c r="A19" s="40">
        <v>100</v>
      </c>
      <c r="B19" s="41" t="s">
        <v>12</v>
      </c>
      <c r="C19" s="65">
        <f>SUM(C11:C18)</f>
        <v>357462470</v>
      </c>
      <c r="D19" s="65">
        <f aca="true" t="shared" si="1" ref="D19:AT19">SUM(D11:D18)</f>
        <v>19500000</v>
      </c>
      <c r="E19" s="65">
        <f t="shared" si="1"/>
        <v>27423650</v>
      </c>
      <c r="F19" s="65">
        <f t="shared" si="1"/>
        <v>0</v>
      </c>
      <c r="G19" s="65">
        <f t="shared" si="1"/>
        <v>213320010</v>
      </c>
      <c r="H19" s="65">
        <f t="shared" si="1"/>
        <v>0</v>
      </c>
      <c r="I19" s="65">
        <f t="shared" si="1"/>
        <v>243897270</v>
      </c>
      <c r="J19" s="65">
        <f t="shared" si="1"/>
        <v>0</v>
      </c>
      <c r="K19" s="65">
        <f t="shared" si="1"/>
        <v>83063010</v>
      </c>
      <c r="L19" s="65">
        <f t="shared" si="1"/>
        <v>0</v>
      </c>
      <c r="M19" s="65">
        <f t="shared" si="1"/>
        <v>16835510</v>
      </c>
      <c r="N19" s="65">
        <f t="shared" si="1"/>
        <v>0</v>
      </c>
      <c r="O19" s="65">
        <f t="shared" si="1"/>
        <v>3471160</v>
      </c>
      <c r="P19" s="65">
        <f t="shared" si="1"/>
        <v>0</v>
      </c>
      <c r="Q19" s="65">
        <f t="shared" si="1"/>
        <v>120303020</v>
      </c>
      <c r="R19" s="65">
        <f t="shared" si="1"/>
        <v>0</v>
      </c>
      <c r="S19" s="65">
        <f t="shared" si="1"/>
        <v>357578120</v>
      </c>
      <c r="T19" s="65">
        <f t="shared" si="1"/>
        <v>0</v>
      </c>
      <c r="U19" s="65">
        <f t="shared" si="1"/>
        <v>991044160</v>
      </c>
      <c r="V19" s="65">
        <f t="shared" si="1"/>
        <v>0</v>
      </c>
      <c r="W19" s="65">
        <f t="shared" si="1"/>
        <v>1990230</v>
      </c>
      <c r="X19" s="65">
        <f t="shared" si="1"/>
        <v>0</v>
      </c>
      <c r="Y19" s="65">
        <f t="shared" si="1"/>
        <v>416657830</v>
      </c>
      <c r="Z19" s="65">
        <f t="shared" si="1"/>
        <v>0</v>
      </c>
      <c r="AA19" s="65">
        <f t="shared" si="1"/>
        <v>1685000</v>
      </c>
      <c r="AB19" s="65">
        <f t="shared" si="1"/>
        <v>0</v>
      </c>
      <c r="AC19" s="65">
        <f t="shared" si="1"/>
        <v>14586480</v>
      </c>
      <c r="AD19" s="65">
        <f t="shared" si="1"/>
        <v>0</v>
      </c>
      <c r="AE19" s="65">
        <f t="shared" si="1"/>
        <v>27258530</v>
      </c>
      <c r="AF19" s="65">
        <f t="shared" si="1"/>
        <v>0</v>
      </c>
      <c r="AG19" s="65">
        <f t="shared" si="1"/>
        <v>456460</v>
      </c>
      <c r="AH19" s="65">
        <f t="shared" si="1"/>
        <v>0</v>
      </c>
      <c r="AI19" s="65">
        <f t="shared" si="1"/>
        <v>0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65">
        <f t="shared" si="1"/>
        <v>1636500</v>
      </c>
      <c r="AN19" s="65">
        <f t="shared" si="1"/>
        <v>0</v>
      </c>
      <c r="AO19" s="65">
        <f t="shared" si="1"/>
        <v>246500000</v>
      </c>
      <c r="AP19" s="65">
        <f t="shared" si="1"/>
        <v>0</v>
      </c>
      <c r="AQ19" s="65">
        <f t="shared" si="1"/>
        <v>0</v>
      </c>
      <c r="AR19" s="65">
        <f t="shared" si="1"/>
        <v>0</v>
      </c>
      <c r="AS19" s="65">
        <f t="shared" si="1"/>
        <v>0</v>
      </c>
      <c r="AT19" s="65">
        <f t="shared" si="1"/>
        <v>0</v>
      </c>
      <c r="AU19" s="65">
        <f>SUM(AU11:AU18)</f>
        <v>0</v>
      </c>
      <c r="AV19" s="68"/>
      <c r="AW19" s="67"/>
      <c r="AX19" s="65">
        <f>SUM(AX11:AX18)</f>
        <v>3125169410</v>
      </c>
      <c r="AY19" s="103">
        <f>SUM(AY11:AY18)</f>
        <v>19500000</v>
      </c>
    </row>
    <row r="20" spans="1:51" ht="15">
      <c r="A20" s="38"/>
      <c r="B20" s="39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8"/>
      <c r="AW20" s="67"/>
      <c r="AX20" s="67"/>
      <c r="AY20" s="95"/>
    </row>
    <row r="21" spans="1:51" ht="15">
      <c r="A21" s="38"/>
      <c r="B21" s="41" t="s">
        <v>113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8"/>
      <c r="AW21" s="67"/>
      <c r="AX21" s="67"/>
      <c r="AY21" s="95"/>
    </row>
    <row r="22" spans="1:51" ht="15">
      <c r="A22" s="38">
        <v>201</v>
      </c>
      <c r="B22" s="39" t="s">
        <v>114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8"/>
      <c r="AW22" s="67"/>
      <c r="AX22" s="67">
        <f aca="true" t="shared" si="2" ref="AX22:AY26">+C22+E22+G22+I22+K22+M22+O22+Q22+S22+U22+W22+Y22+AA22+AC22+AE22+AG22+AI22+AK22+AM22+AO22+AQ22+AS22+AU22</f>
        <v>0</v>
      </c>
      <c r="AY22" s="95">
        <f t="shared" si="2"/>
        <v>0</v>
      </c>
    </row>
    <row r="23" spans="1:51" ht="15">
      <c r="A23" s="38">
        <v>202</v>
      </c>
      <c r="B23" s="39" t="s">
        <v>115</v>
      </c>
      <c r="C23" s="67">
        <v>60542716.64</v>
      </c>
      <c r="D23" s="67">
        <v>0</v>
      </c>
      <c r="E23" s="67">
        <v>0</v>
      </c>
      <c r="F23" s="67">
        <v>0</v>
      </c>
      <c r="G23" s="67">
        <v>7660000</v>
      </c>
      <c r="H23" s="67">
        <v>0</v>
      </c>
      <c r="I23" s="67">
        <v>91523404.84</v>
      </c>
      <c r="J23" s="67">
        <v>0</v>
      </c>
      <c r="K23" s="67">
        <v>30189073.8</v>
      </c>
      <c r="L23" s="67">
        <v>0</v>
      </c>
      <c r="M23" s="67">
        <v>10035610</v>
      </c>
      <c r="N23" s="67">
        <v>0</v>
      </c>
      <c r="O23" s="67">
        <v>275000</v>
      </c>
      <c r="P23" s="67">
        <v>0</v>
      </c>
      <c r="Q23" s="67">
        <v>168257979.93</v>
      </c>
      <c r="R23" s="67">
        <v>0</v>
      </c>
      <c r="S23" s="67">
        <v>51590117.66</v>
      </c>
      <c r="T23" s="67">
        <v>0</v>
      </c>
      <c r="U23" s="67">
        <v>652648898.64</v>
      </c>
      <c r="V23" s="67">
        <v>0</v>
      </c>
      <c r="W23" s="67">
        <v>1350000</v>
      </c>
      <c r="X23" s="67">
        <v>0</v>
      </c>
      <c r="Y23" s="67">
        <v>17629280.48</v>
      </c>
      <c r="Z23" s="67">
        <v>0</v>
      </c>
      <c r="AA23" s="67">
        <v>1000000</v>
      </c>
      <c r="AB23" s="67">
        <v>0</v>
      </c>
      <c r="AC23" s="67">
        <v>510000</v>
      </c>
      <c r="AD23" s="67">
        <v>0</v>
      </c>
      <c r="AE23" s="67">
        <v>10000</v>
      </c>
      <c r="AF23" s="67">
        <v>0</v>
      </c>
      <c r="AG23" s="67">
        <v>200000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8"/>
      <c r="AW23" s="67"/>
      <c r="AX23" s="67">
        <f t="shared" si="2"/>
        <v>1093422081.99</v>
      </c>
      <c r="AY23" s="95">
        <f t="shared" si="2"/>
        <v>0</v>
      </c>
    </row>
    <row r="24" spans="1:51" ht="15">
      <c r="A24" s="38">
        <v>203</v>
      </c>
      <c r="B24" s="39" t="s">
        <v>116</v>
      </c>
      <c r="C24" s="67">
        <v>0</v>
      </c>
      <c r="D24" s="67">
        <v>0</v>
      </c>
      <c r="E24" s="67">
        <v>0</v>
      </c>
      <c r="F24" s="67">
        <v>0</v>
      </c>
      <c r="G24" s="67">
        <v>600000</v>
      </c>
      <c r="H24" s="67">
        <v>0</v>
      </c>
      <c r="I24" s="67">
        <v>0</v>
      </c>
      <c r="J24" s="67">
        <v>0</v>
      </c>
      <c r="K24" s="67">
        <v>7983609.23</v>
      </c>
      <c r="L24" s="67">
        <v>0</v>
      </c>
      <c r="M24" s="67">
        <v>9180000</v>
      </c>
      <c r="N24" s="67">
        <v>0</v>
      </c>
      <c r="O24" s="67">
        <v>0</v>
      </c>
      <c r="P24" s="67">
        <v>0</v>
      </c>
      <c r="Q24" s="67">
        <v>2000000</v>
      </c>
      <c r="R24" s="67">
        <v>0</v>
      </c>
      <c r="S24" s="67">
        <v>14785000</v>
      </c>
      <c r="T24" s="67">
        <v>0</v>
      </c>
      <c r="U24" s="67">
        <v>21398700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2600000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8"/>
      <c r="AW24" s="67"/>
      <c r="AX24" s="67">
        <f t="shared" si="2"/>
        <v>58547309.230000004</v>
      </c>
      <c r="AY24" s="95">
        <f t="shared" si="2"/>
        <v>0</v>
      </c>
    </row>
    <row r="25" spans="1:51" ht="15">
      <c r="A25" s="38">
        <v>204</v>
      </c>
      <c r="B25" s="39" t="s">
        <v>117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8"/>
      <c r="AW25" s="67"/>
      <c r="AX25" s="67">
        <f t="shared" si="2"/>
        <v>0</v>
      </c>
      <c r="AY25" s="95">
        <f t="shared" si="2"/>
        <v>0</v>
      </c>
    </row>
    <row r="26" spans="1:51" ht="15">
      <c r="A26" s="38">
        <v>205</v>
      </c>
      <c r="B26" s="39" t="s">
        <v>118</v>
      </c>
      <c r="C26" s="67">
        <v>80900227</v>
      </c>
      <c r="D26" s="67">
        <v>74700227</v>
      </c>
      <c r="E26" s="67">
        <v>0</v>
      </c>
      <c r="F26" s="67">
        <v>0</v>
      </c>
      <c r="G26" s="67">
        <v>0</v>
      </c>
      <c r="H26" s="67">
        <v>0</v>
      </c>
      <c r="I26" s="67">
        <v>104969155.59</v>
      </c>
      <c r="J26" s="67">
        <v>104969155.59</v>
      </c>
      <c r="K26" s="67">
        <v>69937693.66</v>
      </c>
      <c r="L26" s="67">
        <v>69937693.66</v>
      </c>
      <c r="M26" s="67">
        <v>5004000</v>
      </c>
      <c r="N26" s="67">
        <v>5004000</v>
      </c>
      <c r="O26" s="67">
        <v>0</v>
      </c>
      <c r="P26" s="67">
        <v>0</v>
      </c>
      <c r="Q26" s="67">
        <v>80431724.29</v>
      </c>
      <c r="R26" s="67">
        <v>68761724.29</v>
      </c>
      <c r="S26" s="67">
        <v>50044323.63</v>
      </c>
      <c r="T26" s="67">
        <v>50044323.63</v>
      </c>
      <c r="U26" s="67">
        <v>567547266.36</v>
      </c>
      <c r="V26" s="67">
        <v>567547266.36</v>
      </c>
      <c r="W26" s="67">
        <v>0</v>
      </c>
      <c r="X26" s="67">
        <v>0</v>
      </c>
      <c r="Y26" s="67">
        <v>45114099.98</v>
      </c>
      <c r="Z26" s="67">
        <v>45114099.98</v>
      </c>
      <c r="AA26" s="67">
        <v>0</v>
      </c>
      <c r="AB26" s="67">
        <v>0</v>
      </c>
      <c r="AC26" s="67">
        <v>1300000</v>
      </c>
      <c r="AD26" s="67">
        <v>1300000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22048170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8"/>
      <c r="AW26" s="67"/>
      <c r="AX26" s="67">
        <f t="shared" si="2"/>
        <v>1027296660.51</v>
      </c>
      <c r="AY26" s="95">
        <f t="shared" si="2"/>
        <v>987378490.51</v>
      </c>
    </row>
    <row r="27" spans="1:51" ht="15">
      <c r="A27" s="40">
        <v>200</v>
      </c>
      <c r="B27" s="41" t="s">
        <v>26</v>
      </c>
      <c r="C27" s="65">
        <f>SUM(C22:C26)</f>
        <v>141442943.64</v>
      </c>
      <c r="D27" s="65">
        <f aca="true" t="shared" si="3" ref="D27:AT27">SUM(D22:D26)</f>
        <v>74700227</v>
      </c>
      <c r="E27" s="65">
        <f t="shared" si="3"/>
        <v>0</v>
      </c>
      <c r="F27" s="65">
        <f t="shared" si="3"/>
        <v>0</v>
      </c>
      <c r="G27" s="65">
        <f t="shared" si="3"/>
        <v>8260000</v>
      </c>
      <c r="H27" s="65">
        <f t="shared" si="3"/>
        <v>0</v>
      </c>
      <c r="I27" s="65">
        <f t="shared" si="3"/>
        <v>196492560.43</v>
      </c>
      <c r="J27" s="65">
        <f t="shared" si="3"/>
        <v>104969155.59</v>
      </c>
      <c r="K27" s="65">
        <f t="shared" si="3"/>
        <v>108110376.69</v>
      </c>
      <c r="L27" s="65">
        <f t="shared" si="3"/>
        <v>69937693.66</v>
      </c>
      <c r="M27" s="65">
        <f t="shared" si="3"/>
        <v>24219610</v>
      </c>
      <c r="N27" s="65">
        <f t="shared" si="3"/>
        <v>5004000</v>
      </c>
      <c r="O27" s="65">
        <f t="shared" si="3"/>
        <v>275000</v>
      </c>
      <c r="P27" s="65">
        <f t="shared" si="3"/>
        <v>0</v>
      </c>
      <c r="Q27" s="65">
        <f t="shared" si="3"/>
        <v>250689704.22000003</v>
      </c>
      <c r="R27" s="65">
        <f t="shared" si="3"/>
        <v>68761724.29</v>
      </c>
      <c r="S27" s="65">
        <f t="shared" si="3"/>
        <v>116419441.28999999</v>
      </c>
      <c r="T27" s="65">
        <f t="shared" si="3"/>
        <v>50044323.63</v>
      </c>
      <c r="U27" s="65">
        <f t="shared" si="3"/>
        <v>1241594865</v>
      </c>
      <c r="V27" s="65">
        <f t="shared" si="3"/>
        <v>567547266.36</v>
      </c>
      <c r="W27" s="65">
        <f t="shared" si="3"/>
        <v>1350000</v>
      </c>
      <c r="X27" s="65">
        <f t="shared" si="3"/>
        <v>0</v>
      </c>
      <c r="Y27" s="65">
        <f t="shared" si="3"/>
        <v>62743380.45999999</v>
      </c>
      <c r="Z27" s="65">
        <f t="shared" si="3"/>
        <v>45114099.98</v>
      </c>
      <c r="AA27" s="65">
        <f t="shared" si="3"/>
        <v>1000000</v>
      </c>
      <c r="AB27" s="65">
        <f t="shared" si="3"/>
        <v>0</v>
      </c>
      <c r="AC27" s="65">
        <f t="shared" si="3"/>
        <v>4410000</v>
      </c>
      <c r="AD27" s="65">
        <f t="shared" si="3"/>
        <v>1300000</v>
      </c>
      <c r="AE27" s="65">
        <f t="shared" si="3"/>
        <v>10000</v>
      </c>
      <c r="AF27" s="65">
        <f t="shared" si="3"/>
        <v>0</v>
      </c>
      <c r="AG27" s="65">
        <f t="shared" si="3"/>
        <v>200000</v>
      </c>
      <c r="AH27" s="65">
        <f t="shared" si="3"/>
        <v>0</v>
      </c>
      <c r="AI27" s="65">
        <f t="shared" si="3"/>
        <v>0</v>
      </c>
      <c r="AJ27" s="65">
        <f t="shared" si="3"/>
        <v>0</v>
      </c>
      <c r="AK27" s="65">
        <f t="shared" si="3"/>
        <v>0</v>
      </c>
      <c r="AL27" s="65">
        <f t="shared" si="3"/>
        <v>0</v>
      </c>
      <c r="AM27" s="65">
        <f t="shared" si="3"/>
        <v>0</v>
      </c>
      <c r="AN27" s="65">
        <f t="shared" si="3"/>
        <v>0</v>
      </c>
      <c r="AO27" s="65">
        <f t="shared" si="3"/>
        <v>22048170</v>
      </c>
      <c r="AP27" s="65">
        <f t="shared" si="3"/>
        <v>0</v>
      </c>
      <c r="AQ27" s="65">
        <f t="shared" si="3"/>
        <v>0</v>
      </c>
      <c r="AR27" s="65">
        <f t="shared" si="3"/>
        <v>0</v>
      </c>
      <c r="AS27" s="65">
        <f t="shared" si="3"/>
        <v>0</v>
      </c>
      <c r="AT27" s="65">
        <f t="shared" si="3"/>
        <v>0</v>
      </c>
      <c r="AU27" s="65">
        <f>SUM(AU22:AU26)</f>
        <v>0</v>
      </c>
      <c r="AV27" s="68"/>
      <c r="AW27" s="67"/>
      <c r="AX27" s="65">
        <f>SUM(AX22:AX26)</f>
        <v>2179266051.73</v>
      </c>
      <c r="AY27" s="103">
        <f>SUM(AY22:AY26)</f>
        <v>987378490.51</v>
      </c>
    </row>
    <row r="28" spans="1:51" ht="15">
      <c r="A28" s="38"/>
      <c r="B28" s="3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8"/>
      <c r="AW28" s="67"/>
      <c r="AX28" s="67"/>
      <c r="AY28" s="95"/>
    </row>
    <row r="29" spans="1:51" ht="15">
      <c r="A29" s="38"/>
      <c r="B29" s="41" t="s">
        <v>119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8"/>
      <c r="AW29" s="67"/>
      <c r="AX29" s="67"/>
      <c r="AY29" s="95"/>
    </row>
    <row r="30" spans="1:51" ht="15">
      <c r="A30" s="38">
        <v>301</v>
      </c>
      <c r="B30" s="39" t="s">
        <v>120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1000000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8"/>
      <c r="AW30" s="67"/>
      <c r="AX30" s="67">
        <f aca="true" t="shared" si="4" ref="AX30:AY33">+C30+E30+G30+I30+K30+M30+O30+Q30+S30+U30+W30+Y30+AA30+AC30+AE30+AG30+AI30+AK30+AM30+AO30+AQ30+AS30+AU30</f>
        <v>1000000</v>
      </c>
      <c r="AY30" s="95">
        <f t="shared" si="4"/>
        <v>0</v>
      </c>
    </row>
    <row r="31" spans="1:51" ht="15">
      <c r="A31" s="38">
        <v>302</v>
      </c>
      <c r="B31" s="39" t="s">
        <v>121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8"/>
      <c r="AW31" s="67"/>
      <c r="AX31" s="67">
        <f t="shared" si="4"/>
        <v>0</v>
      </c>
      <c r="AY31" s="95">
        <f t="shared" si="4"/>
        <v>0</v>
      </c>
    </row>
    <row r="32" spans="1:51" ht="15">
      <c r="A32" s="38">
        <v>303</v>
      </c>
      <c r="B32" s="39" t="s">
        <v>122</v>
      </c>
      <c r="C32" s="67">
        <v>2000000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8"/>
      <c r="AW32" s="67"/>
      <c r="AX32" s="67">
        <f t="shared" si="4"/>
        <v>2000000</v>
      </c>
      <c r="AY32" s="95">
        <f t="shared" si="4"/>
        <v>0</v>
      </c>
    </row>
    <row r="33" spans="1:51" ht="15">
      <c r="A33" s="38">
        <v>304</v>
      </c>
      <c r="B33" s="39" t="s">
        <v>123</v>
      </c>
      <c r="C33" s="67">
        <v>500000000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8"/>
      <c r="AW33" s="67"/>
      <c r="AX33" s="67">
        <f t="shared" si="4"/>
        <v>500000000</v>
      </c>
      <c r="AY33" s="95">
        <f t="shared" si="4"/>
        <v>0</v>
      </c>
    </row>
    <row r="34" spans="1:51" ht="15">
      <c r="A34" s="40">
        <v>300</v>
      </c>
      <c r="B34" s="41" t="s">
        <v>40</v>
      </c>
      <c r="C34" s="65">
        <f>SUM(C30:C33)</f>
        <v>502000000</v>
      </c>
      <c r="D34" s="65">
        <f aca="true" t="shared" si="5" ref="D34:AT34">SUM(D30:D33)</f>
        <v>0</v>
      </c>
      <c r="E34" s="65">
        <f t="shared" si="5"/>
        <v>0</v>
      </c>
      <c r="F34" s="65">
        <f t="shared" si="5"/>
        <v>0</v>
      </c>
      <c r="G34" s="65">
        <f t="shared" si="5"/>
        <v>0</v>
      </c>
      <c r="H34" s="65">
        <f t="shared" si="5"/>
        <v>0</v>
      </c>
      <c r="I34" s="65">
        <f t="shared" si="5"/>
        <v>0</v>
      </c>
      <c r="J34" s="65">
        <f t="shared" si="5"/>
        <v>0</v>
      </c>
      <c r="K34" s="65">
        <f t="shared" si="5"/>
        <v>1000000</v>
      </c>
      <c r="L34" s="65">
        <f t="shared" si="5"/>
        <v>0</v>
      </c>
      <c r="M34" s="65">
        <f t="shared" si="5"/>
        <v>0</v>
      </c>
      <c r="N34" s="65">
        <f t="shared" si="5"/>
        <v>0</v>
      </c>
      <c r="O34" s="65">
        <f t="shared" si="5"/>
        <v>0</v>
      </c>
      <c r="P34" s="65">
        <f t="shared" si="5"/>
        <v>0</v>
      </c>
      <c r="Q34" s="65">
        <f t="shared" si="5"/>
        <v>0</v>
      </c>
      <c r="R34" s="65">
        <f t="shared" si="5"/>
        <v>0</v>
      </c>
      <c r="S34" s="65">
        <f t="shared" si="5"/>
        <v>0</v>
      </c>
      <c r="T34" s="65">
        <f t="shared" si="5"/>
        <v>0</v>
      </c>
      <c r="U34" s="65">
        <f t="shared" si="5"/>
        <v>0</v>
      </c>
      <c r="V34" s="65">
        <f t="shared" si="5"/>
        <v>0</v>
      </c>
      <c r="W34" s="65">
        <f t="shared" si="5"/>
        <v>0</v>
      </c>
      <c r="X34" s="65">
        <f t="shared" si="5"/>
        <v>0</v>
      </c>
      <c r="Y34" s="65">
        <f t="shared" si="5"/>
        <v>0</v>
      </c>
      <c r="Z34" s="65">
        <f t="shared" si="5"/>
        <v>0</v>
      </c>
      <c r="AA34" s="65">
        <f t="shared" si="5"/>
        <v>0</v>
      </c>
      <c r="AB34" s="65">
        <f t="shared" si="5"/>
        <v>0</v>
      </c>
      <c r="AC34" s="65">
        <f t="shared" si="5"/>
        <v>0</v>
      </c>
      <c r="AD34" s="65">
        <f t="shared" si="5"/>
        <v>0</v>
      </c>
      <c r="AE34" s="65">
        <f t="shared" si="5"/>
        <v>0</v>
      </c>
      <c r="AF34" s="65">
        <f t="shared" si="5"/>
        <v>0</v>
      </c>
      <c r="AG34" s="65">
        <f t="shared" si="5"/>
        <v>0</v>
      </c>
      <c r="AH34" s="65">
        <f t="shared" si="5"/>
        <v>0</v>
      </c>
      <c r="AI34" s="65">
        <f t="shared" si="5"/>
        <v>0</v>
      </c>
      <c r="AJ34" s="65">
        <f t="shared" si="5"/>
        <v>0</v>
      </c>
      <c r="AK34" s="65">
        <f t="shared" si="5"/>
        <v>0</v>
      </c>
      <c r="AL34" s="65">
        <f t="shared" si="5"/>
        <v>0</v>
      </c>
      <c r="AM34" s="65">
        <f t="shared" si="5"/>
        <v>0</v>
      </c>
      <c r="AN34" s="65">
        <f t="shared" si="5"/>
        <v>0</v>
      </c>
      <c r="AO34" s="65">
        <f t="shared" si="5"/>
        <v>0</v>
      </c>
      <c r="AP34" s="65">
        <f t="shared" si="5"/>
        <v>0</v>
      </c>
      <c r="AQ34" s="65">
        <f t="shared" si="5"/>
        <v>0</v>
      </c>
      <c r="AR34" s="65">
        <f t="shared" si="5"/>
        <v>0</v>
      </c>
      <c r="AS34" s="65">
        <f t="shared" si="5"/>
        <v>0</v>
      </c>
      <c r="AT34" s="65">
        <f t="shared" si="5"/>
        <v>0</v>
      </c>
      <c r="AU34" s="65">
        <f>SUM(AU30:AU33)</f>
        <v>0</v>
      </c>
      <c r="AV34" s="68"/>
      <c r="AW34" s="67"/>
      <c r="AX34" s="65">
        <f>SUM(AX30:AX33)</f>
        <v>503000000</v>
      </c>
      <c r="AY34" s="103">
        <f>SUM(AY30:AY33)</f>
        <v>0</v>
      </c>
    </row>
    <row r="35" spans="1:51" ht="15">
      <c r="A35" s="38"/>
      <c r="B35" s="39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8"/>
      <c r="AW35" s="67"/>
      <c r="AX35" s="67"/>
      <c r="AY35" s="95"/>
    </row>
    <row r="36" spans="1:51" ht="15">
      <c r="A36" s="38"/>
      <c r="B36" s="41" t="s">
        <v>124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8"/>
      <c r="AW36" s="67"/>
      <c r="AX36" s="67"/>
      <c r="AY36" s="95"/>
    </row>
    <row r="37" spans="1:51" ht="15">
      <c r="A37" s="38">
        <v>401</v>
      </c>
      <c r="B37" s="39" t="s">
        <v>125</v>
      </c>
      <c r="C37" s="67">
        <v>4051490</v>
      </c>
      <c r="D37" s="67">
        <v>0</v>
      </c>
      <c r="E37" s="67">
        <v>45930</v>
      </c>
      <c r="F37" s="67">
        <v>0</v>
      </c>
      <c r="G37" s="67">
        <v>298400</v>
      </c>
      <c r="H37" s="67">
        <v>0</v>
      </c>
      <c r="I37" s="67">
        <v>2937830</v>
      </c>
      <c r="J37" s="67">
        <v>0</v>
      </c>
      <c r="K37" s="67">
        <v>3996870</v>
      </c>
      <c r="L37" s="67">
        <v>0</v>
      </c>
      <c r="M37" s="67">
        <v>787890</v>
      </c>
      <c r="N37" s="67">
        <v>0</v>
      </c>
      <c r="O37" s="67">
        <v>0</v>
      </c>
      <c r="P37" s="67">
        <v>0</v>
      </c>
      <c r="Q37" s="67">
        <v>3213040</v>
      </c>
      <c r="R37" s="67">
        <v>0</v>
      </c>
      <c r="S37" s="67">
        <v>3168560</v>
      </c>
      <c r="T37" s="67">
        <v>0</v>
      </c>
      <c r="U37" s="67">
        <v>26878650</v>
      </c>
      <c r="V37" s="67">
        <v>0</v>
      </c>
      <c r="W37" s="67">
        <v>23780</v>
      </c>
      <c r="X37" s="67">
        <v>0</v>
      </c>
      <c r="Y37" s="67">
        <v>2056160</v>
      </c>
      <c r="Z37" s="67">
        <v>0</v>
      </c>
      <c r="AA37" s="67">
        <v>0</v>
      </c>
      <c r="AB37" s="67">
        <v>0</v>
      </c>
      <c r="AC37" s="67">
        <v>72620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/>
      <c r="AT37" s="67"/>
      <c r="AU37" s="67"/>
      <c r="AV37" s="68"/>
      <c r="AW37" s="67"/>
      <c r="AX37" s="67">
        <f aca="true" t="shared" si="6" ref="AX37:AY40">+C37+E37+G37+I37+K37+M37+O37+Q37+S37+U37+W37+Y37+AA37+AC37+AE37+AG37+AI37+AK37+AM37+AO37+AQ37+AS37+AU37</f>
        <v>47531220</v>
      </c>
      <c r="AY37" s="95">
        <f t="shared" si="6"/>
        <v>0</v>
      </c>
    </row>
    <row r="38" spans="1:51" ht="15">
      <c r="A38" s="38">
        <v>402</v>
      </c>
      <c r="B38" s="39" t="s">
        <v>126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/>
      <c r="AT38" s="67"/>
      <c r="AU38" s="67"/>
      <c r="AV38" s="68"/>
      <c r="AW38" s="67"/>
      <c r="AX38" s="67">
        <f t="shared" si="6"/>
        <v>0</v>
      </c>
      <c r="AY38" s="95">
        <f t="shared" si="6"/>
        <v>0</v>
      </c>
    </row>
    <row r="39" spans="1:51" ht="15">
      <c r="A39" s="38">
        <v>403</v>
      </c>
      <c r="B39" s="39" t="s">
        <v>127</v>
      </c>
      <c r="C39" s="67">
        <v>12676760</v>
      </c>
      <c r="D39" s="67">
        <v>0</v>
      </c>
      <c r="E39" s="67">
        <v>166570</v>
      </c>
      <c r="F39" s="67">
        <v>0</v>
      </c>
      <c r="G39" s="67">
        <v>687330</v>
      </c>
      <c r="H39" s="67">
        <v>0</v>
      </c>
      <c r="I39" s="67">
        <v>15394070</v>
      </c>
      <c r="J39" s="67">
        <v>0</v>
      </c>
      <c r="K39" s="67">
        <v>7825220</v>
      </c>
      <c r="L39" s="67">
        <v>0</v>
      </c>
      <c r="M39" s="67">
        <v>652170</v>
      </c>
      <c r="N39" s="67">
        <v>0</v>
      </c>
      <c r="O39" s="67">
        <v>0</v>
      </c>
      <c r="P39" s="67">
        <v>0</v>
      </c>
      <c r="Q39" s="67">
        <v>5101790</v>
      </c>
      <c r="R39" s="67">
        <v>0</v>
      </c>
      <c r="S39" s="67">
        <v>5197140</v>
      </c>
      <c r="T39" s="67">
        <v>0</v>
      </c>
      <c r="U39" s="67">
        <v>85964660</v>
      </c>
      <c r="V39" s="67">
        <v>0</v>
      </c>
      <c r="W39" s="67">
        <v>37850</v>
      </c>
      <c r="X39" s="67">
        <v>0</v>
      </c>
      <c r="Y39" s="67">
        <v>5398600</v>
      </c>
      <c r="Z39" s="67">
        <v>0</v>
      </c>
      <c r="AA39" s="67">
        <v>0</v>
      </c>
      <c r="AB39" s="67">
        <v>0</v>
      </c>
      <c r="AC39" s="67">
        <v>198510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191210</v>
      </c>
      <c r="AR39" s="67">
        <v>0</v>
      </c>
      <c r="AS39" s="67"/>
      <c r="AT39" s="67"/>
      <c r="AU39" s="67"/>
      <c r="AV39" s="68"/>
      <c r="AW39" s="67"/>
      <c r="AX39" s="67">
        <f t="shared" si="6"/>
        <v>139491880</v>
      </c>
      <c r="AY39" s="95">
        <f t="shared" si="6"/>
        <v>0</v>
      </c>
    </row>
    <row r="40" spans="1:51" ht="15">
      <c r="A40" s="38">
        <v>404</v>
      </c>
      <c r="B40" s="39" t="s">
        <v>128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/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/>
      <c r="AT40" s="67"/>
      <c r="AU40" s="67"/>
      <c r="AV40" s="68"/>
      <c r="AW40" s="67"/>
      <c r="AX40" s="67">
        <f t="shared" si="6"/>
        <v>0</v>
      </c>
      <c r="AY40" s="95">
        <f t="shared" si="6"/>
        <v>0</v>
      </c>
    </row>
    <row r="41" spans="1:51" ht="15">
      <c r="A41" s="40">
        <v>400</v>
      </c>
      <c r="B41" s="41" t="s">
        <v>54</v>
      </c>
      <c r="C41" s="65">
        <f>SUM(C37:C40)</f>
        <v>16728250</v>
      </c>
      <c r="D41" s="65">
        <f aca="true" t="shared" si="7" ref="D41:AT41">SUM(D37:D40)</f>
        <v>0</v>
      </c>
      <c r="E41" s="65">
        <f t="shared" si="7"/>
        <v>212500</v>
      </c>
      <c r="F41" s="65">
        <f t="shared" si="7"/>
        <v>0</v>
      </c>
      <c r="G41" s="65">
        <f t="shared" si="7"/>
        <v>985730</v>
      </c>
      <c r="H41" s="65">
        <f t="shared" si="7"/>
        <v>0</v>
      </c>
      <c r="I41" s="65">
        <f t="shared" si="7"/>
        <v>18331900</v>
      </c>
      <c r="J41" s="65">
        <f t="shared" si="7"/>
        <v>0</v>
      </c>
      <c r="K41" s="65">
        <f t="shared" si="7"/>
        <v>11822090</v>
      </c>
      <c r="L41" s="65">
        <f t="shared" si="7"/>
        <v>0</v>
      </c>
      <c r="M41" s="65">
        <f t="shared" si="7"/>
        <v>1440060</v>
      </c>
      <c r="N41" s="65">
        <f t="shared" si="7"/>
        <v>0</v>
      </c>
      <c r="O41" s="65">
        <f t="shared" si="7"/>
        <v>0</v>
      </c>
      <c r="P41" s="65">
        <f t="shared" si="7"/>
        <v>0</v>
      </c>
      <c r="Q41" s="65">
        <f t="shared" si="7"/>
        <v>8314830</v>
      </c>
      <c r="R41" s="65">
        <f t="shared" si="7"/>
        <v>0</v>
      </c>
      <c r="S41" s="65">
        <f t="shared" si="7"/>
        <v>8365700</v>
      </c>
      <c r="T41" s="65">
        <f t="shared" si="7"/>
        <v>0</v>
      </c>
      <c r="U41" s="65">
        <f t="shared" si="7"/>
        <v>112843310</v>
      </c>
      <c r="V41" s="65">
        <f t="shared" si="7"/>
        <v>0</v>
      </c>
      <c r="W41" s="65">
        <f t="shared" si="7"/>
        <v>61630</v>
      </c>
      <c r="X41" s="65">
        <f t="shared" si="7"/>
        <v>0</v>
      </c>
      <c r="Y41" s="65">
        <f t="shared" si="7"/>
        <v>7454760</v>
      </c>
      <c r="Z41" s="65">
        <f t="shared" si="7"/>
        <v>0</v>
      </c>
      <c r="AA41" s="65">
        <f t="shared" si="7"/>
        <v>0</v>
      </c>
      <c r="AB41" s="65">
        <f t="shared" si="7"/>
        <v>0</v>
      </c>
      <c r="AC41" s="65">
        <f t="shared" si="7"/>
        <v>271130</v>
      </c>
      <c r="AD41" s="65">
        <f t="shared" si="7"/>
        <v>0</v>
      </c>
      <c r="AE41" s="65">
        <f t="shared" si="7"/>
        <v>0</v>
      </c>
      <c r="AF41" s="65">
        <f t="shared" si="7"/>
        <v>0</v>
      </c>
      <c r="AG41" s="65">
        <f t="shared" si="7"/>
        <v>0</v>
      </c>
      <c r="AH41" s="65">
        <f t="shared" si="7"/>
        <v>0</v>
      </c>
      <c r="AI41" s="65">
        <f t="shared" si="7"/>
        <v>0</v>
      </c>
      <c r="AJ41" s="65">
        <f t="shared" si="7"/>
        <v>0</v>
      </c>
      <c r="AK41" s="65">
        <f t="shared" si="7"/>
        <v>0</v>
      </c>
      <c r="AL41" s="65">
        <f t="shared" si="7"/>
        <v>0</v>
      </c>
      <c r="AM41" s="65">
        <f t="shared" si="7"/>
        <v>0</v>
      </c>
      <c r="AN41" s="65">
        <f t="shared" si="7"/>
        <v>0</v>
      </c>
      <c r="AO41" s="65">
        <f t="shared" si="7"/>
        <v>0</v>
      </c>
      <c r="AP41" s="65">
        <f t="shared" si="7"/>
        <v>0</v>
      </c>
      <c r="AQ41" s="65">
        <f t="shared" si="7"/>
        <v>191210</v>
      </c>
      <c r="AR41" s="65">
        <f t="shared" si="7"/>
        <v>0</v>
      </c>
      <c r="AS41" s="65">
        <f t="shared" si="7"/>
        <v>0</v>
      </c>
      <c r="AT41" s="65">
        <f t="shared" si="7"/>
        <v>0</v>
      </c>
      <c r="AU41" s="65">
        <f>SUM(AU37:AU40)</f>
        <v>0</v>
      </c>
      <c r="AV41" s="68"/>
      <c r="AW41" s="67"/>
      <c r="AX41" s="65">
        <f>SUM(AX37:AX40)</f>
        <v>187023100</v>
      </c>
      <c r="AY41" s="103">
        <f>SUM(AY37:AY40)</f>
        <v>0</v>
      </c>
    </row>
    <row r="42" spans="1:51" ht="15">
      <c r="A42" s="40"/>
      <c r="B42" s="41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8"/>
      <c r="AW42" s="67"/>
      <c r="AX42" s="67"/>
      <c r="AY42" s="95"/>
    </row>
    <row r="43" spans="1:51" ht="26.25">
      <c r="A43" s="38"/>
      <c r="B43" s="53" t="s">
        <v>129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8"/>
      <c r="AW43" s="67"/>
      <c r="AX43" s="67"/>
      <c r="AY43" s="95"/>
    </row>
    <row r="44" spans="1:51" ht="15">
      <c r="A44" s="38">
        <v>501</v>
      </c>
      <c r="B44" s="39" t="s">
        <v>130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764000000</v>
      </c>
      <c r="AT44" s="67">
        <v>0</v>
      </c>
      <c r="AU44" s="67">
        <v>0</v>
      </c>
      <c r="AV44" s="68"/>
      <c r="AW44" s="67"/>
      <c r="AX44" s="67">
        <f>+C44+E44+G44+I44+K44+M44+O44+Q44+S44+U44+W44+Y44+AA44+AC44+AE44+AG44+AI44+AK44+AM44+AO44+AQ44+AS44+AU44</f>
        <v>764000000</v>
      </c>
      <c r="AY44" s="95">
        <f>+D44+F44+H44+J44+L44+N44+P44+R44+T44+V44+X44+Z44+AB44+AD44+AF44+AH44+AJ44+AL44+AN44+AP44+AR44+AT44+AV44</f>
        <v>0</v>
      </c>
    </row>
    <row r="45" spans="1:51" ht="15">
      <c r="A45" s="40">
        <v>500</v>
      </c>
      <c r="B45" s="41" t="s">
        <v>66</v>
      </c>
      <c r="C45" s="65">
        <f>+C44</f>
        <v>0</v>
      </c>
      <c r="D45" s="65">
        <f aca="true" t="shared" si="8" ref="D45:AT45">+D44</f>
        <v>0</v>
      </c>
      <c r="E45" s="65">
        <f t="shared" si="8"/>
        <v>0</v>
      </c>
      <c r="F45" s="65">
        <f t="shared" si="8"/>
        <v>0</v>
      </c>
      <c r="G45" s="65">
        <f t="shared" si="8"/>
        <v>0</v>
      </c>
      <c r="H45" s="65">
        <f t="shared" si="8"/>
        <v>0</v>
      </c>
      <c r="I45" s="65">
        <f t="shared" si="8"/>
        <v>0</v>
      </c>
      <c r="J45" s="65">
        <f t="shared" si="8"/>
        <v>0</v>
      </c>
      <c r="K45" s="65">
        <f t="shared" si="8"/>
        <v>0</v>
      </c>
      <c r="L45" s="65">
        <f t="shared" si="8"/>
        <v>0</v>
      </c>
      <c r="M45" s="65">
        <f t="shared" si="8"/>
        <v>0</v>
      </c>
      <c r="N45" s="65">
        <f t="shared" si="8"/>
        <v>0</v>
      </c>
      <c r="O45" s="65">
        <f t="shared" si="8"/>
        <v>0</v>
      </c>
      <c r="P45" s="65">
        <f t="shared" si="8"/>
        <v>0</v>
      </c>
      <c r="Q45" s="65">
        <f t="shared" si="8"/>
        <v>0</v>
      </c>
      <c r="R45" s="65">
        <f t="shared" si="8"/>
        <v>0</v>
      </c>
      <c r="S45" s="65">
        <f t="shared" si="8"/>
        <v>0</v>
      </c>
      <c r="T45" s="65">
        <f t="shared" si="8"/>
        <v>0</v>
      </c>
      <c r="U45" s="65">
        <f t="shared" si="8"/>
        <v>0</v>
      </c>
      <c r="V45" s="65">
        <f t="shared" si="8"/>
        <v>0</v>
      </c>
      <c r="W45" s="65">
        <f t="shared" si="8"/>
        <v>0</v>
      </c>
      <c r="X45" s="65">
        <f t="shared" si="8"/>
        <v>0</v>
      </c>
      <c r="Y45" s="65">
        <f t="shared" si="8"/>
        <v>0</v>
      </c>
      <c r="Z45" s="65">
        <f t="shared" si="8"/>
        <v>0</v>
      </c>
      <c r="AA45" s="65">
        <f t="shared" si="8"/>
        <v>0</v>
      </c>
      <c r="AB45" s="65">
        <f t="shared" si="8"/>
        <v>0</v>
      </c>
      <c r="AC45" s="65">
        <f t="shared" si="8"/>
        <v>0</v>
      </c>
      <c r="AD45" s="65">
        <f t="shared" si="8"/>
        <v>0</v>
      </c>
      <c r="AE45" s="65">
        <f t="shared" si="8"/>
        <v>0</v>
      </c>
      <c r="AF45" s="65">
        <f t="shared" si="8"/>
        <v>0</v>
      </c>
      <c r="AG45" s="65">
        <f t="shared" si="8"/>
        <v>0</v>
      </c>
      <c r="AH45" s="65">
        <f t="shared" si="8"/>
        <v>0</v>
      </c>
      <c r="AI45" s="65">
        <f t="shared" si="8"/>
        <v>0</v>
      </c>
      <c r="AJ45" s="65">
        <f t="shared" si="8"/>
        <v>0</v>
      </c>
      <c r="AK45" s="65">
        <f t="shared" si="8"/>
        <v>0</v>
      </c>
      <c r="AL45" s="65">
        <f t="shared" si="8"/>
        <v>0</v>
      </c>
      <c r="AM45" s="65">
        <f t="shared" si="8"/>
        <v>0</v>
      </c>
      <c r="AN45" s="65">
        <f t="shared" si="8"/>
        <v>0</v>
      </c>
      <c r="AO45" s="65">
        <f t="shared" si="8"/>
        <v>0</v>
      </c>
      <c r="AP45" s="65">
        <f t="shared" si="8"/>
        <v>0</v>
      </c>
      <c r="AQ45" s="65">
        <f t="shared" si="8"/>
        <v>0</v>
      </c>
      <c r="AR45" s="65">
        <f t="shared" si="8"/>
        <v>0</v>
      </c>
      <c r="AS45" s="65">
        <f t="shared" si="8"/>
        <v>764000000</v>
      </c>
      <c r="AT45" s="65">
        <f t="shared" si="8"/>
        <v>0</v>
      </c>
      <c r="AU45" s="65">
        <f>+AU44</f>
        <v>0</v>
      </c>
      <c r="AV45" s="68"/>
      <c r="AW45" s="67"/>
      <c r="AX45" s="65">
        <f>+AX44</f>
        <v>764000000</v>
      </c>
      <c r="AY45" s="95">
        <f>+AY44</f>
        <v>0</v>
      </c>
    </row>
    <row r="46" spans="1:51" ht="15">
      <c r="A46" s="38"/>
      <c r="B46" s="39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8"/>
      <c r="AW46" s="67"/>
      <c r="AX46" s="67"/>
      <c r="AY46" s="95"/>
    </row>
    <row r="47" spans="1:51" ht="15">
      <c r="A47" s="38"/>
      <c r="B47" s="41" t="s">
        <v>131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/>
      <c r="AW47" s="67"/>
      <c r="AX47" s="67"/>
      <c r="AY47" s="95"/>
    </row>
    <row r="48" spans="1:51" ht="15">
      <c r="A48" s="38">
        <v>701</v>
      </c>
      <c r="B48" s="39" t="s">
        <v>132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222618100</v>
      </c>
      <c r="AV48" s="68"/>
      <c r="AW48" s="67"/>
      <c r="AX48" s="67">
        <f>+C48+E48+G48+I48+K48+M48+O48+Q48+S48+U48+W48+Y48+AA48+AC48+AE48+AG48+AI48+AK48+AM48+AO48+AQ48+AS48+AU48</f>
        <v>222618100</v>
      </c>
      <c r="AY48" s="95">
        <f>+D48+F48+H48+J48+L48+N48+P48+R48+T48+V48+X48+Z48+AB48+AD48+AF48+AH48+AJ48+AL48+AN48+AP48+AR48+AT48+AV48</f>
        <v>0</v>
      </c>
    </row>
    <row r="49" spans="1:51" ht="15">
      <c r="A49" s="38">
        <v>702</v>
      </c>
      <c r="B49" s="39" t="s">
        <v>133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147471900</v>
      </c>
      <c r="AV49" s="68"/>
      <c r="AW49" s="67"/>
      <c r="AX49" s="67">
        <f>+C49+E49+G49+I49+K49+M49+O49+Q49+S49+U49+W49+Y49+AA49+AC49+AE49+AG49+AI49+AK49+AM49+AO49+AQ49+AS49+AU49</f>
        <v>147471900</v>
      </c>
      <c r="AY49" s="95">
        <f>+D49+F49+H49+J49+L49+N49+P49+R49+T49+V49+X49+Z49+AB49+AD49+AF49+AH49+AJ49+AL49+AN49+AP49+AR49+AT49+AV49</f>
        <v>0</v>
      </c>
    </row>
    <row r="50" spans="1:51" ht="22.5" customHeight="1">
      <c r="A50" s="54">
        <v>700</v>
      </c>
      <c r="B50" s="51" t="s">
        <v>82</v>
      </c>
      <c r="C50" s="65">
        <f>+C49+C48</f>
        <v>0</v>
      </c>
      <c r="D50" s="65">
        <f aca="true" t="shared" si="9" ref="D50:AT50">+D49+D48</f>
        <v>0</v>
      </c>
      <c r="E50" s="65">
        <f t="shared" si="9"/>
        <v>0</v>
      </c>
      <c r="F50" s="65">
        <f t="shared" si="9"/>
        <v>0</v>
      </c>
      <c r="G50" s="65">
        <f t="shared" si="9"/>
        <v>0</v>
      </c>
      <c r="H50" s="65">
        <f t="shared" si="9"/>
        <v>0</v>
      </c>
      <c r="I50" s="65">
        <f t="shared" si="9"/>
        <v>0</v>
      </c>
      <c r="J50" s="65">
        <f t="shared" si="9"/>
        <v>0</v>
      </c>
      <c r="K50" s="65">
        <f t="shared" si="9"/>
        <v>0</v>
      </c>
      <c r="L50" s="65">
        <f t="shared" si="9"/>
        <v>0</v>
      </c>
      <c r="M50" s="65">
        <f t="shared" si="9"/>
        <v>0</v>
      </c>
      <c r="N50" s="65">
        <f t="shared" si="9"/>
        <v>0</v>
      </c>
      <c r="O50" s="65">
        <f t="shared" si="9"/>
        <v>0</v>
      </c>
      <c r="P50" s="65">
        <f t="shared" si="9"/>
        <v>0</v>
      </c>
      <c r="Q50" s="65">
        <f t="shared" si="9"/>
        <v>0</v>
      </c>
      <c r="R50" s="65">
        <f t="shared" si="9"/>
        <v>0</v>
      </c>
      <c r="S50" s="65">
        <f t="shared" si="9"/>
        <v>0</v>
      </c>
      <c r="T50" s="65">
        <f t="shared" si="9"/>
        <v>0</v>
      </c>
      <c r="U50" s="65">
        <f t="shared" si="9"/>
        <v>0</v>
      </c>
      <c r="V50" s="65">
        <f t="shared" si="9"/>
        <v>0</v>
      </c>
      <c r="W50" s="65">
        <f t="shared" si="9"/>
        <v>0</v>
      </c>
      <c r="X50" s="65">
        <f t="shared" si="9"/>
        <v>0</v>
      </c>
      <c r="Y50" s="65">
        <f t="shared" si="9"/>
        <v>0</v>
      </c>
      <c r="Z50" s="65">
        <f t="shared" si="9"/>
        <v>0</v>
      </c>
      <c r="AA50" s="65">
        <f t="shared" si="9"/>
        <v>0</v>
      </c>
      <c r="AB50" s="65">
        <f t="shared" si="9"/>
        <v>0</v>
      </c>
      <c r="AC50" s="65">
        <f t="shared" si="9"/>
        <v>0</v>
      </c>
      <c r="AD50" s="65">
        <f t="shared" si="9"/>
        <v>0</v>
      </c>
      <c r="AE50" s="65">
        <f t="shared" si="9"/>
        <v>0</v>
      </c>
      <c r="AF50" s="65">
        <f t="shared" si="9"/>
        <v>0</v>
      </c>
      <c r="AG50" s="65">
        <f t="shared" si="9"/>
        <v>0</v>
      </c>
      <c r="AH50" s="65">
        <f t="shared" si="9"/>
        <v>0</v>
      </c>
      <c r="AI50" s="65">
        <f t="shared" si="9"/>
        <v>0</v>
      </c>
      <c r="AJ50" s="65">
        <f t="shared" si="9"/>
        <v>0</v>
      </c>
      <c r="AK50" s="65">
        <f t="shared" si="9"/>
        <v>0</v>
      </c>
      <c r="AL50" s="65">
        <f t="shared" si="9"/>
        <v>0</v>
      </c>
      <c r="AM50" s="65">
        <f t="shared" si="9"/>
        <v>0</v>
      </c>
      <c r="AN50" s="65">
        <f t="shared" si="9"/>
        <v>0</v>
      </c>
      <c r="AO50" s="65">
        <f t="shared" si="9"/>
        <v>0</v>
      </c>
      <c r="AP50" s="65">
        <f t="shared" si="9"/>
        <v>0</v>
      </c>
      <c r="AQ50" s="65">
        <f t="shared" si="9"/>
        <v>0</v>
      </c>
      <c r="AR50" s="65">
        <f t="shared" si="9"/>
        <v>0</v>
      </c>
      <c r="AS50" s="65">
        <f t="shared" si="9"/>
        <v>0</v>
      </c>
      <c r="AT50" s="65">
        <f t="shared" si="9"/>
        <v>0</v>
      </c>
      <c r="AU50" s="65">
        <f>+AU49+AU48</f>
        <v>370090000</v>
      </c>
      <c r="AV50" s="68"/>
      <c r="AW50" s="67"/>
      <c r="AX50" s="65">
        <f>+AX49+AX48</f>
        <v>370090000</v>
      </c>
      <c r="AY50" s="103">
        <f>+AY49+AY48</f>
        <v>0</v>
      </c>
    </row>
    <row r="51" spans="1:51" ht="26.25" customHeight="1" thickBot="1">
      <c r="A51" s="45"/>
      <c r="B51" s="46" t="s">
        <v>143</v>
      </c>
      <c r="C51" s="70">
        <f>+C50+C45+C41+C34+C27+C19</f>
        <v>1017633663.64</v>
      </c>
      <c r="D51" s="70">
        <f aca="true" t="shared" si="10" ref="D51:AT51">+D50+D45+D41+D34+D27+D19</f>
        <v>94200227</v>
      </c>
      <c r="E51" s="70">
        <f t="shared" si="10"/>
        <v>27636150</v>
      </c>
      <c r="F51" s="70">
        <f t="shared" si="10"/>
        <v>0</v>
      </c>
      <c r="G51" s="70">
        <f t="shared" si="10"/>
        <v>222565740</v>
      </c>
      <c r="H51" s="70">
        <f t="shared" si="10"/>
        <v>0</v>
      </c>
      <c r="I51" s="70">
        <f t="shared" si="10"/>
        <v>458721730.43</v>
      </c>
      <c r="J51" s="70">
        <f t="shared" si="10"/>
        <v>104969155.59</v>
      </c>
      <c r="K51" s="70">
        <f t="shared" si="10"/>
        <v>203995476.69</v>
      </c>
      <c r="L51" s="70">
        <f t="shared" si="10"/>
        <v>69937693.66</v>
      </c>
      <c r="M51" s="70">
        <f t="shared" si="10"/>
        <v>42495180</v>
      </c>
      <c r="N51" s="70">
        <f t="shared" si="10"/>
        <v>5004000</v>
      </c>
      <c r="O51" s="70">
        <f t="shared" si="10"/>
        <v>3746160</v>
      </c>
      <c r="P51" s="70">
        <f t="shared" si="10"/>
        <v>0</v>
      </c>
      <c r="Q51" s="70">
        <f t="shared" si="10"/>
        <v>379307554.22</v>
      </c>
      <c r="R51" s="70">
        <f t="shared" si="10"/>
        <v>68761724.29</v>
      </c>
      <c r="S51" s="70">
        <f t="shared" si="10"/>
        <v>482363261.28999996</v>
      </c>
      <c r="T51" s="70">
        <f t="shared" si="10"/>
        <v>50044323.63</v>
      </c>
      <c r="U51" s="70">
        <f t="shared" si="10"/>
        <v>2345482335</v>
      </c>
      <c r="V51" s="70">
        <f t="shared" si="10"/>
        <v>567547266.36</v>
      </c>
      <c r="W51" s="70">
        <f t="shared" si="10"/>
        <v>3401860</v>
      </c>
      <c r="X51" s="70">
        <f t="shared" si="10"/>
        <v>0</v>
      </c>
      <c r="Y51" s="70">
        <f t="shared" si="10"/>
        <v>486855970.46</v>
      </c>
      <c r="Z51" s="70">
        <f t="shared" si="10"/>
        <v>45114099.98</v>
      </c>
      <c r="AA51" s="70">
        <f t="shared" si="10"/>
        <v>2685000</v>
      </c>
      <c r="AB51" s="70">
        <f t="shared" si="10"/>
        <v>0</v>
      </c>
      <c r="AC51" s="70">
        <f t="shared" si="10"/>
        <v>19267610</v>
      </c>
      <c r="AD51" s="70">
        <f t="shared" si="10"/>
        <v>1300000</v>
      </c>
      <c r="AE51" s="70">
        <f t="shared" si="10"/>
        <v>27268530</v>
      </c>
      <c r="AF51" s="70">
        <f t="shared" si="10"/>
        <v>0</v>
      </c>
      <c r="AG51" s="70">
        <f t="shared" si="10"/>
        <v>656460</v>
      </c>
      <c r="AH51" s="70">
        <f t="shared" si="10"/>
        <v>0</v>
      </c>
      <c r="AI51" s="70">
        <f t="shared" si="10"/>
        <v>0</v>
      </c>
      <c r="AJ51" s="70">
        <f t="shared" si="10"/>
        <v>0</v>
      </c>
      <c r="AK51" s="70">
        <f t="shared" si="10"/>
        <v>0</v>
      </c>
      <c r="AL51" s="70">
        <f t="shared" si="10"/>
        <v>0</v>
      </c>
      <c r="AM51" s="70">
        <f t="shared" si="10"/>
        <v>1636500</v>
      </c>
      <c r="AN51" s="70">
        <f t="shared" si="10"/>
        <v>0</v>
      </c>
      <c r="AO51" s="70">
        <f t="shared" si="10"/>
        <v>268548170</v>
      </c>
      <c r="AP51" s="70">
        <f t="shared" si="10"/>
        <v>0</v>
      </c>
      <c r="AQ51" s="70">
        <f t="shared" si="10"/>
        <v>191210</v>
      </c>
      <c r="AR51" s="70">
        <f t="shared" si="10"/>
        <v>0</v>
      </c>
      <c r="AS51" s="70">
        <f t="shared" si="10"/>
        <v>764000000</v>
      </c>
      <c r="AT51" s="70">
        <f t="shared" si="10"/>
        <v>0</v>
      </c>
      <c r="AU51" s="70">
        <f>+AU50+AU45+AU41+AU34+AU27+AU19</f>
        <v>370090000</v>
      </c>
      <c r="AV51" s="70">
        <f>+AV50+AV45+AV41+AV34+AV27+AV19</f>
        <v>0</v>
      </c>
      <c r="AW51" s="70">
        <f>+AW9</f>
        <v>0</v>
      </c>
      <c r="AX51" s="70">
        <f>+AX50+AX45+AX41+AX34+AX27+AX19</f>
        <v>7128548561.73</v>
      </c>
      <c r="AY51" s="96">
        <f>+AY50+AY45+AY41+AY34+AY27+AY19</f>
        <v>1006878490.51</v>
      </c>
    </row>
    <row r="52" ht="15.75" thickTop="1">
      <c r="A52" s="55"/>
    </row>
    <row r="53" spans="50:51" ht="15">
      <c r="AX53" s="64"/>
      <c r="AY53" s="64"/>
    </row>
    <row r="55" spans="50:51" ht="15">
      <c r="AX55" s="78"/>
      <c r="AY55" s="78"/>
    </row>
    <row r="56" spans="50:51" ht="15">
      <c r="AX56" s="78"/>
      <c r="AY56" s="78"/>
    </row>
    <row r="57" spans="50:51" ht="15">
      <c r="AX57" s="78"/>
      <c r="AY57" s="78"/>
    </row>
  </sheetData>
  <sheetProtection/>
  <mergeCells count="73">
    <mergeCell ref="A5:B8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W6"/>
    <mergeCell ref="AX5:AY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C7:D7"/>
    <mergeCell ref="E7:F7"/>
    <mergeCell ref="G7:H7"/>
    <mergeCell ref="I7:J7"/>
    <mergeCell ref="K7:L7"/>
    <mergeCell ref="M7:N7"/>
    <mergeCell ref="O7:P7"/>
    <mergeCell ref="AM7:AN7"/>
    <mergeCell ref="Q7:R7"/>
    <mergeCell ref="S7:T7"/>
    <mergeCell ref="U7:V7"/>
    <mergeCell ref="W7:X7"/>
    <mergeCell ref="Y7:Z7"/>
    <mergeCell ref="AA7:AB7"/>
    <mergeCell ref="AO7:AP7"/>
    <mergeCell ref="AQ7:AR7"/>
    <mergeCell ref="AS7:AT7"/>
    <mergeCell ref="AU7:AV7"/>
    <mergeCell ref="AX7:AY7"/>
    <mergeCell ref="AC7:AD7"/>
    <mergeCell ref="AE7:AF7"/>
    <mergeCell ref="AG7:AH7"/>
    <mergeCell ref="AI7:AJ7"/>
    <mergeCell ref="AK7:A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8" sqref="C8"/>
    </sheetView>
  </sheetViews>
  <sheetFormatPr defaultColWidth="9.140625" defaultRowHeight="15"/>
  <cols>
    <col min="1" max="1" width="9.140625" style="42" customWidth="1"/>
    <col min="2" max="2" width="52.140625" style="42" customWidth="1"/>
    <col min="3" max="3" width="15.140625" style="0" customWidth="1"/>
    <col min="4" max="4" width="17.28125" style="0" customWidth="1"/>
    <col min="5" max="5" width="14.140625" style="0" customWidth="1"/>
    <col min="6" max="6" width="14.8515625" style="0" customWidth="1"/>
    <col min="7" max="7" width="16.28125" style="0" customWidth="1"/>
    <col min="8" max="8" width="15.8515625" style="0" customWidth="1"/>
    <col min="9" max="10" width="14.8515625" style="0" customWidth="1"/>
    <col min="11" max="11" width="15.57421875" style="0" customWidth="1"/>
    <col min="12" max="12" width="14.8515625" style="0" customWidth="1"/>
    <col min="13" max="13" width="14.140625" style="0" customWidth="1"/>
    <col min="14" max="14" width="14.8515625" style="0" customWidth="1"/>
    <col min="15" max="15" width="14.421875" style="0" customWidth="1"/>
    <col min="16" max="16" width="13.421875" style="0" customWidth="1"/>
    <col min="17" max="17" width="15.28125" style="0" customWidth="1"/>
    <col min="18" max="19" width="14.8515625" style="0" customWidth="1"/>
    <col min="20" max="20" width="15.7109375" style="0" customWidth="1"/>
    <col min="21" max="21" width="17.28125" style="0" customWidth="1"/>
    <col min="22" max="22" width="15.00390625" style="0" customWidth="1"/>
    <col min="23" max="23" width="13.28125" style="0" customWidth="1"/>
    <col min="24" max="24" width="11.8515625" style="0" customWidth="1"/>
    <col min="25" max="26" width="15.28125" style="0" customWidth="1"/>
    <col min="27" max="27" width="13.28125" style="0" customWidth="1"/>
    <col min="28" max="28" width="13.8515625" style="0" customWidth="1"/>
    <col min="29" max="29" width="14.8515625" style="0" customWidth="1"/>
    <col min="30" max="30" width="14.421875" style="0" customWidth="1"/>
    <col min="31" max="31" width="14.28125" style="0" customWidth="1"/>
    <col min="32" max="32" width="13.8515625" style="0" customWidth="1"/>
    <col min="33" max="33" width="11.57421875" style="0" customWidth="1"/>
    <col min="34" max="34" width="13.140625" style="0" customWidth="1"/>
    <col min="35" max="35" width="10.00390625" style="0" customWidth="1"/>
    <col min="36" max="36" width="11.28125" style="0" customWidth="1"/>
    <col min="37" max="37" width="9.140625" style="0" customWidth="1"/>
    <col min="38" max="38" width="10.28125" style="0" customWidth="1"/>
    <col min="39" max="39" width="13.8515625" style="0" customWidth="1"/>
    <col min="40" max="40" width="11.28125" style="0" customWidth="1"/>
    <col min="41" max="41" width="15.28125" style="0" customWidth="1"/>
    <col min="42" max="42" width="10.57421875" style="0" customWidth="1"/>
    <col min="43" max="43" width="11.57421875" style="0" customWidth="1"/>
    <col min="44" max="44" width="10.7109375" style="0" customWidth="1"/>
    <col min="45" max="45" width="15.28125" style="0" bestFit="1" customWidth="1"/>
    <col min="46" max="46" width="10.7109375" style="0" customWidth="1"/>
    <col min="47" max="47" width="15.28125" style="0" bestFit="1" customWidth="1"/>
    <col min="48" max="48" width="12.7109375" style="0" customWidth="1"/>
    <col min="49" max="49" width="13.00390625" style="0" customWidth="1"/>
    <col min="50" max="50" width="17.7109375" style="0" customWidth="1"/>
    <col min="51" max="51" width="16.8515625" style="0" bestFit="1" customWidth="1"/>
  </cols>
  <sheetData>
    <row r="1" spans="1:2" ht="15">
      <c r="A1"/>
      <c r="B1"/>
    </row>
    <row r="2" spans="1:2" ht="15">
      <c r="A2" s="36"/>
      <c r="B2" s="36"/>
    </row>
    <row r="3" spans="1:51" ht="15.75">
      <c r="A3" s="83" t="s">
        <v>164</v>
      </c>
      <c r="B3"/>
      <c r="AY3" s="81"/>
    </row>
    <row r="4" spans="1:2" ht="21.75" thickBot="1">
      <c r="A4" s="82" t="s">
        <v>172</v>
      </c>
      <c r="B4" s="82"/>
    </row>
    <row r="5" spans="1:51" ht="15.75" thickTop="1">
      <c r="A5" s="120" t="s">
        <v>104</v>
      </c>
      <c r="B5" s="121"/>
      <c r="C5" s="116">
        <v>1</v>
      </c>
      <c r="D5" s="116"/>
      <c r="E5" s="116">
        <v>2</v>
      </c>
      <c r="F5" s="116"/>
      <c r="G5" s="116">
        <v>3</v>
      </c>
      <c r="H5" s="116"/>
      <c r="I5" s="116">
        <v>4</v>
      </c>
      <c r="J5" s="116"/>
      <c r="K5" s="117">
        <v>5</v>
      </c>
      <c r="L5" s="118"/>
      <c r="M5" s="117">
        <v>6</v>
      </c>
      <c r="N5" s="119"/>
      <c r="O5" s="117">
        <v>7</v>
      </c>
      <c r="P5" s="118"/>
      <c r="Q5" s="117">
        <v>8</v>
      </c>
      <c r="R5" s="118"/>
      <c r="S5" s="117">
        <v>9</v>
      </c>
      <c r="T5" s="118"/>
      <c r="U5" s="117">
        <v>10</v>
      </c>
      <c r="V5" s="118"/>
      <c r="W5" s="117">
        <v>11</v>
      </c>
      <c r="X5" s="118"/>
      <c r="Y5" s="117">
        <v>12</v>
      </c>
      <c r="Z5" s="118"/>
      <c r="AA5" s="117">
        <v>13</v>
      </c>
      <c r="AB5" s="119"/>
      <c r="AC5" s="117">
        <v>14</v>
      </c>
      <c r="AD5" s="118"/>
      <c r="AE5" s="117">
        <v>15</v>
      </c>
      <c r="AF5" s="118"/>
      <c r="AG5" s="117">
        <v>16</v>
      </c>
      <c r="AH5" s="118"/>
      <c r="AI5" s="117">
        <v>17</v>
      </c>
      <c r="AJ5" s="118"/>
      <c r="AK5" s="117">
        <v>18</v>
      </c>
      <c r="AL5" s="118"/>
      <c r="AM5" s="117">
        <v>19</v>
      </c>
      <c r="AN5" s="118"/>
      <c r="AO5" s="117">
        <v>20</v>
      </c>
      <c r="AP5" s="119"/>
      <c r="AQ5" s="117">
        <v>50</v>
      </c>
      <c r="AR5" s="118"/>
      <c r="AS5" s="117">
        <v>60</v>
      </c>
      <c r="AT5" s="118"/>
      <c r="AU5" s="117">
        <v>99</v>
      </c>
      <c r="AV5" s="118"/>
      <c r="AW5" s="129" t="s">
        <v>162</v>
      </c>
      <c r="AX5" s="131" t="s">
        <v>163</v>
      </c>
      <c r="AY5" s="133"/>
    </row>
    <row r="6" spans="1:51" ht="42.75" customHeight="1">
      <c r="A6" s="122"/>
      <c r="B6" s="123"/>
      <c r="C6" s="111" t="s">
        <v>134</v>
      </c>
      <c r="D6" s="112"/>
      <c r="E6" s="111" t="s">
        <v>138</v>
      </c>
      <c r="F6" s="112"/>
      <c r="G6" s="111" t="s">
        <v>139</v>
      </c>
      <c r="H6" s="112"/>
      <c r="I6" s="111" t="s">
        <v>140</v>
      </c>
      <c r="J6" s="112"/>
      <c r="K6" s="111" t="s">
        <v>141</v>
      </c>
      <c r="L6" s="112"/>
      <c r="M6" s="111" t="s">
        <v>144</v>
      </c>
      <c r="N6" s="113"/>
      <c r="O6" s="111" t="s">
        <v>145</v>
      </c>
      <c r="P6" s="112"/>
      <c r="Q6" s="111" t="s">
        <v>146</v>
      </c>
      <c r="R6" s="112"/>
      <c r="S6" s="111" t="s">
        <v>147</v>
      </c>
      <c r="T6" s="112"/>
      <c r="U6" s="138" t="s">
        <v>148</v>
      </c>
      <c r="V6" s="139"/>
      <c r="W6" s="111" t="s">
        <v>149</v>
      </c>
      <c r="X6" s="112"/>
      <c r="Y6" s="111" t="s">
        <v>150</v>
      </c>
      <c r="Z6" s="112"/>
      <c r="AA6" s="111" t="s">
        <v>151</v>
      </c>
      <c r="AB6" s="113"/>
      <c r="AC6" s="111" t="s">
        <v>152</v>
      </c>
      <c r="AD6" s="112"/>
      <c r="AE6" s="138" t="s">
        <v>153</v>
      </c>
      <c r="AF6" s="139"/>
      <c r="AG6" s="111" t="s">
        <v>154</v>
      </c>
      <c r="AH6" s="112"/>
      <c r="AI6" s="111" t="s">
        <v>155</v>
      </c>
      <c r="AJ6" s="112"/>
      <c r="AK6" s="111" t="s">
        <v>156</v>
      </c>
      <c r="AL6" s="112"/>
      <c r="AM6" s="111" t="s">
        <v>157</v>
      </c>
      <c r="AN6" s="112"/>
      <c r="AO6" s="111" t="s">
        <v>158</v>
      </c>
      <c r="AP6" s="113"/>
      <c r="AQ6" s="111" t="s">
        <v>159</v>
      </c>
      <c r="AR6" s="112"/>
      <c r="AS6" s="111" t="s">
        <v>160</v>
      </c>
      <c r="AT6" s="112"/>
      <c r="AU6" s="111" t="s">
        <v>161</v>
      </c>
      <c r="AV6" s="112"/>
      <c r="AW6" s="140"/>
      <c r="AX6" s="134"/>
      <c r="AY6" s="136"/>
    </row>
    <row r="7" spans="1:51" s="13" customFormat="1" ht="15">
      <c r="A7" s="124"/>
      <c r="B7" s="125"/>
      <c r="C7" s="114" t="s">
        <v>135</v>
      </c>
      <c r="D7" s="115"/>
      <c r="E7" s="114" t="s">
        <v>135</v>
      </c>
      <c r="F7" s="115"/>
      <c r="G7" s="114" t="s">
        <v>135</v>
      </c>
      <c r="H7" s="115"/>
      <c r="I7" s="114" t="s">
        <v>135</v>
      </c>
      <c r="J7" s="115"/>
      <c r="K7" s="114" t="s">
        <v>135</v>
      </c>
      <c r="L7" s="115"/>
      <c r="M7" s="114" t="s">
        <v>135</v>
      </c>
      <c r="N7" s="115"/>
      <c r="O7" s="127" t="s">
        <v>135</v>
      </c>
      <c r="P7" s="128"/>
      <c r="Q7" s="114" t="s">
        <v>135</v>
      </c>
      <c r="R7" s="115"/>
      <c r="S7" s="114" t="s">
        <v>135</v>
      </c>
      <c r="T7" s="115"/>
      <c r="U7" s="114" t="s">
        <v>135</v>
      </c>
      <c r="V7" s="115"/>
      <c r="W7" s="114" t="s">
        <v>135</v>
      </c>
      <c r="X7" s="115"/>
      <c r="Y7" s="114" t="s">
        <v>135</v>
      </c>
      <c r="Z7" s="115"/>
      <c r="AA7" s="127" t="s">
        <v>135</v>
      </c>
      <c r="AB7" s="128"/>
      <c r="AC7" s="114" t="s">
        <v>135</v>
      </c>
      <c r="AD7" s="115"/>
      <c r="AE7" s="114" t="s">
        <v>135</v>
      </c>
      <c r="AF7" s="115"/>
      <c r="AG7" s="114" t="s">
        <v>135</v>
      </c>
      <c r="AH7" s="115"/>
      <c r="AI7" s="114" t="s">
        <v>135</v>
      </c>
      <c r="AJ7" s="115"/>
      <c r="AK7" s="114" t="s">
        <v>135</v>
      </c>
      <c r="AL7" s="115"/>
      <c r="AM7" s="114" t="s">
        <v>135</v>
      </c>
      <c r="AN7" s="115"/>
      <c r="AO7" s="114" t="s">
        <v>135</v>
      </c>
      <c r="AP7" s="115"/>
      <c r="AQ7" s="114" t="s">
        <v>135</v>
      </c>
      <c r="AR7" s="115"/>
      <c r="AS7" s="114" t="s">
        <v>135</v>
      </c>
      <c r="AT7" s="115"/>
      <c r="AU7" s="114" t="s">
        <v>135</v>
      </c>
      <c r="AV7" s="115"/>
      <c r="AW7" s="80" t="s">
        <v>135</v>
      </c>
      <c r="AX7" s="114" t="s">
        <v>135</v>
      </c>
      <c r="AY7" s="137"/>
    </row>
    <row r="8" spans="1:51" ht="43.5" customHeight="1" thickBot="1">
      <c r="A8" s="126"/>
      <c r="B8" s="125"/>
      <c r="C8" s="43"/>
      <c r="D8" s="47" t="s">
        <v>137</v>
      </c>
      <c r="E8" s="19"/>
      <c r="F8" s="44" t="s">
        <v>137</v>
      </c>
      <c r="G8" s="19"/>
      <c r="H8" s="44" t="s">
        <v>137</v>
      </c>
      <c r="I8" s="19"/>
      <c r="J8" s="44" t="s">
        <v>137</v>
      </c>
      <c r="K8" s="19"/>
      <c r="L8" s="44" t="s">
        <v>137</v>
      </c>
      <c r="M8" s="43"/>
      <c r="N8" s="48" t="s">
        <v>137</v>
      </c>
      <c r="O8" s="43"/>
      <c r="P8" s="48" t="s">
        <v>137</v>
      </c>
      <c r="Q8" s="43"/>
      <c r="R8" s="48" t="s">
        <v>137</v>
      </c>
      <c r="S8" s="43"/>
      <c r="T8" s="48" t="s">
        <v>137</v>
      </c>
      <c r="U8" s="43"/>
      <c r="V8" s="48" t="s">
        <v>137</v>
      </c>
      <c r="W8" s="43"/>
      <c r="X8" s="48" t="s">
        <v>137</v>
      </c>
      <c r="Y8" s="72"/>
      <c r="Z8" s="48" t="s">
        <v>137</v>
      </c>
      <c r="AA8" s="72"/>
      <c r="AB8" s="48" t="s">
        <v>137</v>
      </c>
      <c r="AC8" s="72"/>
      <c r="AD8" s="48" t="s">
        <v>137</v>
      </c>
      <c r="AE8" s="72"/>
      <c r="AF8" s="48" t="s">
        <v>137</v>
      </c>
      <c r="AG8" s="43"/>
      <c r="AH8" s="48" t="s">
        <v>137</v>
      </c>
      <c r="AI8" s="43"/>
      <c r="AJ8" s="48" t="s">
        <v>137</v>
      </c>
      <c r="AK8" s="43"/>
      <c r="AL8" s="47" t="s">
        <v>137</v>
      </c>
      <c r="AM8" s="43"/>
      <c r="AN8" s="47" t="s">
        <v>137</v>
      </c>
      <c r="AO8" s="43"/>
      <c r="AP8" s="47" t="s">
        <v>137</v>
      </c>
      <c r="AQ8" s="43"/>
      <c r="AR8" s="47" t="s">
        <v>137</v>
      </c>
      <c r="AS8" s="43"/>
      <c r="AT8" s="47" t="s">
        <v>137</v>
      </c>
      <c r="AU8" s="43"/>
      <c r="AV8" s="47" t="s">
        <v>137</v>
      </c>
      <c r="AX8" s="43"/>
      <c r="AY8" s="101" t="s">
        <v>137</v>
      </c>
    </row>
    <row r="9" spans="1:51" ht="23.25" customHeight="1" thickBot="1" thickTop="1">
      <c r="A9" s="37"/>
      <c r="B9" s="52" t="s">
        <v>142</v>
      </c>
      <c r="C9" s="56"/>
      <c r="D9" s="57"/>
      <c r="E9" s="56"/>
      <c r="F9" s="57"/>
      <c r="G9" s="56"/>
      <c r="H9" s="57"/>
      <c r="I9" s="56"/>
      <c r="J9" s="57"/>
      <c r="K9" s="56"/>
      <c r="L9" s="57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71"/>
      <c r="AX9" s="59"/>
      <c r="AY9" s="102"/>
    </row>
    <row r="10" spans="1:51" ht="15.75" thickTop="1">
      <c r="A10" s="37"/>
      <c r="B10" s="41" t="s">
        <v>105</v>
      </c>
      <c r="C10" s="67"/>
      <c r="D10" s="61"/>
      <c r="E10" s="67"/>
      <c r="F10" s="61"/>
      <c r="G10" s="67"/>
      <c r="H10" s="61"/>
      <c r="I10" s="67"/>
      <c r="J10" s="61"/>
      <c r="K10" s="67"/>
      <c r="L10" s="61"/>
      <c r="M10" s="67"/>
      <c r="N10" s="61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8"/>
      <c r="AW10" s="67"/>
      <c r="AX10" s="67"/>
      <c r="AY10" s="95"/>
    </row>
    <row r="11" spans="1:51" ht="15">
      <c r="A11" s="38">
        <v>101</v>
      </c>
      <c r="B11" s="39" t="s">
        <v>106</v>
      </c>
      <c r="C11" s="67">
        <v>165780950</v>
      </c>
      <c r="D11" s="67">
        <v>0</v>
      </c>
      <c r="E11" s="67">
        <v>4068370</v>
      </c>
      <c r="F11" s="67">
        <v>0</v>
      </c>
      <c r="G11" s="67">
        <v>149213310</v>
      </c>
      <c r="H11" s="67">
        <v>0</v>
      </c>
      <c r="I11" s="67">
        <v>106012380</v>
      </c>
      <c r="J11" s="67">
        <v>0</v>
      </c>
      <c r="K11" s="67">
        <v>33990330</v>
      </c>
      <c r="L11" s="67">
        <v>0</v>
      </c>
      <c r="M11" s="67">
        <v>4291460</v>
      </c>
      <c r="N11" s="67">
        <v>0</v>
      </c>
      <c r="O11" s="67">
        <v>1157070</v>
      </c>
      <c r="P11" s="67">
        <v>0</v>
      </c>
      <c r="Q11" s="67">
        <v>20161110</v>
      </c>
      <c r="R11" s="67">
        <v>0</v>
      </c>
      <c r="S11" s="67">
        <v>4984010</v>
      </c>
      <c r="T11" s="67">
        <v>0</v>
      </c>
      <c r="U11" s="67">
        <v>13743550</v>
      </c>
      <c r="V11" s="67">
        <v>0</v>
      </c>
      <c r="W11" s="67">
        <v>838590</v>
      </c>
      <c r="X11" s="67">
        <v>0</v>
      </c>
      <c r="Y11" s="67">
        <v>93865470</v>
      </c>
      <c r="Z11" s="67">
        <v>0</v>
      </c>
      <c r="AA11" s="67">
        <v>0</v>
      </c>
      <c r="AB11" s="67">
        <v>0</v>
      </c>
      <c r="AC11" s="67">
        <v>7309220</v>
      </c>
      <c r="AD11" s="67">
        <v>0</v>
      </c>
      <c r="AE11" s="67">
        <v>13695220</v>
      </c>
      <c r="AF11" s="67">
        <v>0</v>
      </c>
      <c r="AG11" s="67">
        <v>214190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858130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8"/>
      <c r="AW11" s="67"/>
      <c r="AX11" s="67">
        <f aca="true" t="shared" si="0" ref="AX11:AY18">+C11+E11+G11+I11+K11+M11+O11+Q11+S11+U11+W11+Y11+AA11+AC11+AE11+AG11+AI11+AK11+AM11+AO11+AQ11+AS11+AU11</f>
        <v>620183360</v>
      </c>
      <c r="AY11" s="95">
        <f t="shared" si="0"/>
        <v>0</v>
      </c>
    </row>
    <row r="12" spans="1:51" ht="15">
      <c r="A12" s="38">
        <v>102</v>
      </c>
      <c r="B12" s="39" t="s">
        <v>107</v>
      </c>
      <c r="C12" s="67">
        <v>11179290</v>
      </c>
      <c r="D12" s="67">
        <v>0</v>
      </c>
      <c r="E12" s="67">
        <v>305950</v>
      </c>
      <c r="F12" s="67">
        <v>0</v>
      </c>
      <c r="G12" s="67">
        <v>10178500</v>
      </c>
      <c r="H12" s="67">
        <v>0</v>
      </c>
      <c r="I12" s="67">
        <v>7266070</v>
      </c>
      <c r="J12" s="67">
        <v>0</v>
      </c>
      <c r="K12" s="67">
        <v>1068770</v>
      </c>
      <c r="L12" s="67">
        <v>0</v>
      </c>
      <c r="M12" s="67">
        <v>289540</v>
      </c>
      <c r="N12" s="67">
        <v>0</v>
      </c>
      <c r="O12" s="67">
        <v>76630</v>
      </c>
      <c r="P12" s="67">
        <v>0</v>
      </c>
      <c r="Q12" s="67">
        <v>2845710</v>
      </c>
      <c r="R12" s="67">
        <v>0</v>
      </c>
      <c r="S12" s="67">
        <v>336470</v>
      </c>
      <c r="T12" s="67">
        <v>0</v>
      </c>
      <c r="U12" s="67">
        <v>931190</v>
      </c>
      <c r="V12" s="67">
        <v>0</v>
      </c>
      <c r="W12" s="67">
        <v>57690</v>
      </c>
      <c r="X12" s="67">
        <v>0</v>
      </c>
      <c r="Y12" s="67">
        <v>2940890</v>
      </c>
      <c r="Z12" s="67">
        <v>0</v>
      </c>
      <c r="AA12" s="67">
        <v>0</v>
      </c>
      <c r="AB12" s="67">
        <v>0</v>
      </c>
      <c r="AC12" s="67">
        <v>485760</v>
      </c>
      <c r="AD12" s="67">
        <v>0</v>
      </c>
      <c r="AE12" s="67">
        <v>1038410</v>
      </c>
      <c r="AF12" s="67">
        <v>0</v>
      </c>
      <c r="AG12" s="67">
        <v>13560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58980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8"/>
      <c r="AW12" s="67"/>
      <c r="AX12" s="67">
        <f t="shared" si="0"/>
        <v>39073410</v>
      </c>
      <c r="AY12" s="95">
        <f t="shared" si="0"/>
        <v>0</v>
      </c>
    </row>
    <row r="13" spans="1:51" ht="15">
      <c r="A13" s="38">
        <v>103</v>
      </c>
      <c r="B13" s="39" t="s">
        <v>108</v>
      </c>
      <c r="C13" s="67">
        <v>75691030</v>
      </c>
      <c r="D13" s="67">
        <v>0</v>
      </c>
      <c r="E13" s="67">
        <v>22954610</v>
      </c>
      <c r="F13" s="67">
        <v>0</v>
      </c>
      <c r="G13" s="67">
        <v>52119940</v>
      </c>
      <c r="H13" s="67">
        <v>0</v>
      </c>
      <c r="I13" s="67">
        <v>118430780</v>
      </c>
      <c r="J13" s="67">
        <v>0</v>
      </c>
      <c r="K13" s="67">
        <v>36530650</v>
      </c>
      <c r="L13" s="67">
        <v>0</v>
      </c>
      <c r="M13" s="67">
        <v>9155510</v>
      </c>
      <c r="N13" s="67">
        <v>0</v>
      </c>
      <c r="O13" s="67">
        <v>1656510</v>
      </c>
      <c r="P13" s="67">
        <v>0</v>
      </c>
      <c r="Q13" s="67">
        <v>48485560</v>
      </c>
      <c r="R13" s="67">
        <v>0</v>
      </c>
      <c r="S13" s="67">
        <v>342622880</v>
      </c>
      <c r="T13" s="67">
        <v>0</v>
      </c>
      <c r="U13" s="67">
        <v>850990310</v>
      </c>
      <c r="V13" s="67">
        <v>0</v>
      </c>
      <c r="W13" s="67">
        <v>1047580</v>
      </c>
      <c r="X13" s="67">
        <v>0</v>
      </c>
      <c r="Y13" s="67">
        <v>279624980</v>
      </c>
      <c r="Z13" s="67">
        <v>0</v>
      </c>
      <c r="AA13" s="67">
        <v>1686000</v>
      </c>
      <c r="AB13" s="67">
        <v>0</v>
      </c>
      <c r="AC13" s="67">
        <v>3053600</v>
      </c>
      <c r="AD13" s="67">
        <v>0</v>
      </c>
      <c r="AE13" s="67">
        <v>12431900</v>
      </c>
      <c r="AF13" s="67">
        <v>0</v>
      </c>
      <c r="AG13" s="67">
        <v>137080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486600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8"/>
      <c r="AW13" s="67"/>
      <c r="AX13" s="67">
        <f t="shared" si="0"/>
        <v>1857105520</v>
      </c>
      <c r="AY13" s="95">
        <f t="shared" si="0"/>
        <v>0</v>
      </c>
    </row>
    <row r="14" spans="1:51" ht="15">
      <c r="A14" s="38">
        <v>104</v>
      </c>
      <c r="B14" s="39" t="s">
        <v>14</v>
      </c>
      <c r="C14" s="67">
        <v>13475700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2620000</v>
      </c>
      <c r="J14" s="67">
        <v>0</v>
      </c>
      <c r="K14" s="67">
        <v>887470</v>
      </c>
      <c r="L14" s="67">
        <v>0</v>
      </c>
      <c r="M14" s="67">
        <v>1270000</v>
      </c>
      <c r="N14" s="67">
        <v>0</v>
      </c>
      <c r="O14" s="67">
        <v>0</v>
      </c>
      <c r="P14" s="67">
        <v>0</v>
      </c>
      <c r="Q14" s="67">
        <v>38021000</v>
      </c>
      <c r="R14" s="67">
        <v>0</v>
      </c>
      <c r="S14" s="67">
        <v>2617000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22952630</v>
      </c>
      <c r="Z14" s="67">
        <v>0</v>
      </c>
      <c r="AA14" s="67">
        <v>0</v>
      </c>
      <c r="AB14" s="67">
        <v>0</v>
      </c>
      <c r="AC14" s="67">
        <v>2995000</v>
      </c>
      <c r="AD14" s="67">
        <v>0</v>
      </c>
      <c r="AE14" s="67">
        <v>15000</v>
      </c>
      <c r="AF14" s="67">
        <v>0</v>
      </c>
      <c r="AG14" s="67">
        <v>22000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8"/>
      <c r="AW14" s="67"/>
      <c r="AX14" s="67">
        <f t="shared" si="0"/>
        <v>84875800</v>
      </c>
      <c r="AY14" s="95">
        <f t="shared" si="0"/>
        <v>0</v>
      </c>
    </row>
    <row r="15" spans="1:51" ht="15">
      <c r="A15" s="38">
        <v>107</v>
      </c>
      <c r="B15" s="39" t="s">
        <v>109</v>
      </c>
      <c r="C15" s="67">
        <v>12918000</v>
      </c>
      <c r="D15" s="67">
        <v>0</v>
      </c>
      <c r="E15" s="67">
        <v>98460</v>
      </c>
      <c r="F15" s="67">
        <v>0</v>
      </c>
      <c r="G15" s="67">
        <v>754340</v>
      </c>
      <c r="H15" s="67">
        <v>0</v>
      </c>
      <c r="I15" s="67">
        <v>9840320</v>
      </c>
      <c r="J15" s="67">
        <v>0</v>
      </c>
      <c r="K15" s="67">
        <v>10183070</v>
      </c>
      <c r="L15" s="67">
        <v>0</v>
      </c>
      <c r="M15" s="67">
        <v>1467940</v>
      </c>
      <c r="N15" s="67">
        <v>0</v>
      </c>
      <c r="O15" s="67">
        <v>0</v>
      </c>
      <c r="P15" s="67">
        <v>0</v>
      </c>
      <c r="Q15" s="67">
        <v>6334740</v>
      </c>
      <c r="R15" s="67">
        <v>0</v>
      </c>
      <c r="S15" s="67">
        <v>7003270</v>
      </c>
      <c r="T15" s="67">
        <v>0</v>
      </c>
      <c r="U15" s="67">
        <v>82260940</v>
      </c>
      <c r="V15" s="67">
        <v>0</v>
      </c>
      <c r="W15" s="67">
        <v>37820</v>
      </c>
      <c r="X15" s="67">
        <v>0</v>
      </c>
      <c r="Y15" s="67">
        <v>5062000</v>
      </c>
      <c r="Z15" s="67">
        <v>0</v>
      </c>
      <c r="AA15" s="67">
        <v>0</v>
      </c>
      <c r="AB15" s="67">
        <v>0</v>
      </c>
      <c r="AC15" s="67">
        <v>177600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8"/>
      <c r="AW15" s="67"/>
      <c r="AX15" s="67">
        <f t="shared" si="0"/>
        <v>136138500</v>
      </c>
      <c r="AY15" s="95">
        <f t="shared" si="0"/>
        <v>0</v>
      </c>
    </row>
    <row r="16" spans="1:51" ht="15">
      <c r="A16" s="38">
        <v>108</v>
      </c>
      <c r="B16" s="39" t="s">
        <v>110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8"/>
      <c r="AW16" s="67"/>
      <c r="AX16" s="67">
        <f t="shared" si="0"/>
        <v>0</v>
      </c>
      <c r="AY16" s="95">
        <f t="shared" si="0"/>
        <v>0</v>
      </c>
    </row>
    <row r="17" spans="1:51" ht="15">
      <c r="A17" s="38">
        <v>109</v>
      </c>
      <c r="B17" s="39" t="s">
        <v>111</v>
      </c>
      <c r="C17" s="67">
        <v>7522470</v>
      </c>
      <c r="D17" s="67">
        <v>0</v>
      </c>
      <c r="E17" s="67">
        <v>0</v>
      </c>
      <c r="F17" s="67">
        <v>0</v>
      </c>
      <c r="G17" s="67">
        <v>692000</v>
      </c>
      <c r="H17" s="67">
        <v>0</v>
      </c>
      <c r="I17" s="67">
        <v>130000</v>
      </c>
      <c r="J17" s="67">
        <v>0</v>
      </c>
      <c r="K17" s="67">
        <v>124050</v>
      </c>
      <c r="L17" s="67">
        <v>0</v>
      </c>
      <c r="M17" s="67">
        <v>0</v>
      </c>
      <c r="N17" s="67">
        <v>0</v>
      </c>
      <c r="O17" s="67">
        <v>431250</v>
      </c>
      <c r="P17" s="67">
        <v>0</v>
      </c>
      <c r="Q17" s="67">
        <v>346100</v>
      </c>
      <c r="R17" s="67">
        <v>0</v>
      </c>
      <c r="S17" s="67">
        <v>3000</v>
      </c>
      <c r="T17" s="67">
        <v>0</v>
      </c>
      <c r="U17" s="67">
        <v>55700</v>
      </c>
      <c r="V17" s="67">
        <v>0</v>
      </c>
      <c r="W17" s="67">
        <v>0</v>
      </c>
      <c r="X17" s="67">
        <v>0</v>
      </c>
      <c r="Y17" s="67">
        <v>572130</v>
      </c>
      <c r="Z17" s="67">
        <v>0</v>
      </c>
      <c r="AA17" s="67">
        <v>0</v>
      </c>
      <c r="AB17" s="67">
        <v>0</v>
      </c>
      <c r="AC17" s="67">
        <v>10000</v>
      </c>
      <c r="AD17" s="67">
        <v>0</v>
      </c>
      <c r="AE17" s="67">
        <v>78000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8"/>
      <c r="AW17" s="67"/>
      <c r="AX17" s="67">
        <f t="shared" si="0"/>
        <v>9964700</v>
      </c>
      <c r="AY17" s="95">
        <f t="shared" si="0"/>
        <v>0</v>
      </c>
    </row>
    <row r="18" spans="1:51" ht="15">
      <c r="A18" s="38">
        <v>110</v>
      </c>
      <c r="B18" s="39" t="s">
        <v>112</v>
      </c>
      <c r="C18" s="67">
        <v>30826600</v>
      </c>
      <c r="D18" s="67">
        <v>19500000</v>
      </c>
      <c r="E18" s="67">
        <v>0</v>
      </c>
      <c r="F18" s="67">
        <v>0</v>
      </c>
      <c r="G18" s="67">
        <v>364560</v>
      </c>
      <c r="H18" s="67">
        <v>0</v>
      </c>
      <c r="I18" s="67">
        <v>33800</v>
      </c>
      <c r="J18" s="67">
        <v>0</v>
      </c>
      <c r="K18" s="67">
        <v>630000</v>
      </c>
      <c r="L18" s="67">
        <v>0</v>
      </c>
      <c r="M18" s="67">
        <v>30000</v>
      </c>
      <c r="N18" s="67">
        <v>0</v>
      </c>
      <c r="O18" s="67">
        <v>0</v>
      </c>
      <c r="P18" s="67">
        <v>0</v>
      </c>
      <c r="Q18" s="67">
        <v>100000</v>
      </c>
      <c r="R18" s="67">
        <v>0</v>
      </c>
      <c r="S18" s="67">
        <v>0</v>
      </c>
      <c r="T18" s="67">
        <v>0</v>
      </c>
      <c r="U18" s="67">
        <v>160000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310000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290500000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8"/>
      <c r="AW18" s="67"/>
      <c r="AX18" s="67">
        <f t="shared" si="0"/>
        <v>322954960</v>
      </c>
      <c r="AY18" s="95">
        <f t="shared" si="0"/>
        <v>19500000</v>
      </c>
    </row>
    <row r="19" spans="1:51" ht="15">
      <c r="A19" s="40">
        <v>100</v>
      </c>
      <c r="B19" s="41" t="s">
        <v>12</v>
      </c>
      <c r="C19" s="65">
        <f>SUM(C11:C18)</f>
        <v>317394040</v>
      </c>
      <c r="D19" s="65">
        <f aca="true" t="shared" si="1" ref="D19:AT19">SUM(D11:D18)</f>
        <v>19500000</v>
      </c>
      <c r="E19" s="65">
        <f t="shared" si="1"/>
        <v>27427390</v>
      </c>
      <c r="F19" s="65">
        <f t="shared" si="1"/>
        <v>0</v>
      </c>
      <c r="G19" s="65">
        <f t="shared" si="1"/>
        <v>213322650</v>
      </c>
      <c r="H19" s="65">
        <f t="shared" si="1"/>
        <v>0</v>
      </c>
      <c r="I19" s="65">
        <f t="shared" si="1"/>
        <v>244333350</v>
      </c>
      <c r="J19" s="65">
        <f t="shared" si="1"/>
        <v>0</v>
      </c>
      <c r="K19" s="65">
        <f t="shared" si="1"/>
        <v>83414340</v>
      </c>
      <c r="L19" s="65">
        <f t="shared" si="1"/>
        <v>0</v>
      </c>
      <c r="M19" s="65">
        <f t="shared" si="1"/>
        <v>16504450</v>
      </c>
      <c r="N19" s="65">
        <f t="shared" si="1"/>
        <v>0</v>
      </c>
      <c r="O19" s="65">
        <f t="shared" si="1"/>
        <v>3321460</v>
      </c>
      <c r="P19" s="65">
        <f t="shared" si="1"/>
        <v>0</v>
      </c>
      <c r="Q19" s="65">
        <f t="shared" si="1"/>
        <v>116294220</v>
      </c>
      <c r="R19" s="65">
        <f t="shared" si="1"/>
        <v>0</v>
      </c>
      <c r="S19" s="65">
        <f t="shared" si="1"/>
        <v>357566630</v>
      </c>
      <c r="T19" s="65">
        <f t="shared" si="1"/>
        <v>0</v>
      </c>
      <c r="U19" s="65">
        <f t="shared" si="1"/>
        <v>948141690</v>
      </c>
      <c r="V19" s="65">
        <f t="shared" si="1"/>
        <v>0</v>
      </c>
      <c r="W19" s="65">
        <f t="shared" si="1"/>
        <v>1981680</v>
      </c>
      <c r="X19" s="65">
        <f t="shared" si="1"/>
        <v>0</v>
      </c>
      <c r="Y19" s="65">
        <f t="shared" si="1"/>
        <v>405018100</v>
      </c>
      <c r="Z19" s="65">
        <f t="shared" si="1"/>
        <v>0</v>
      </c>
      <c r="AA19" s="65">
        <f t="shared" si="1"/>
        <v>1686000</v>
      </c>
      <c r="AB19" s="65">
        <f t="shared" si="1"/>
        <v>0</v>
      </c>
      <c r="AC19" s="65">
        <f t="shared" si="1"/>
        <v>14341180</v>
      </c>
      <c r="AD19" s="65">
        <f t="shared" si="1"/>
        <v>0</v>
      </c>
      <c r="AE19" s="65">
        <f t="shared" si="1"/>
        <v>27258530</v>
      </c>
      <c r="AF19" s="65">
        <f t="shared" si="1"/>
        <v>0</v>
      </c>
      <c r="AG19" s="65">
        <f t="shared" si="1"/>
        <v>386830</v>
      </c>
      <c r="AH19" s="65">
        <f t="shared" si="1"/>
        <v>0</v>
      </c>
      <c r="AI19" s="65">
        <f t="shared" si="1"/>
        <v>0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65">
        <f t="shared" si="1"/>
        <v>1403710</v>
      </c>
      <c r="AN19" s="65">
        <f t="shared" si="1"/>
        <v>0</v>
      </c>
      <c r="AO19" s="65">
        <f t="shared" si="1"/>
        <v>290500000</v>
      </c>
      <c r="AP19" s="65">
        <f t="shared" si="1"/>
        <v>0</v>
      </c>
      <c r="AQ19" s="65">
        <f t="shared" si="1"/>
        <v>0</v>
      </c>
      <c r="AR19" s="65">
        <f t="shared" si="1"/>
        <v>0</v>
      </c>
      <c r="AS19" s="65">
        <f t="shared" si="1"/>
        <v>0</v>
      </c>
      <c r="AT19" s="65">
        <f t="shared" si="1"/>
        <v>0</v>
      </c>
      <c r="AU19" s="65">
        <f>SUM(AU11:AU18)</f>
        <v>0</v>
      </c>
      <c r="AV19" s="68"/>
      <c r="AW19" s="67"/>
      <c r="AX19" s="65">
        <f>SUM(AX11:AX18)</f>
        <v>3070296250</v>
      </c>
      <c r="AY19" s="103">
        <f>SUM(AY11:AY18)</f>
        <v>19500000</v>
      </c>
    </row>
    <row r="20" spans="1:51" ht="15">
      <c r="A20" s="38"/>
      <c r="B20" s="39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8"/>
      <c r="AW20" s="67"/>
      <c r="AX20" s="67"/>
      <c r="AY20" s="95"/>
    </row>
    <row r="21" spans="1:51" ht="15">
      <c r="A21" s="38"/>
      <c r="B21" s="41" t="s">
        <v>113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8"/>
      <c r="AW21" s="67"/>
      <c r="AX21" s="67"/>
      <c r="AY21" s="95"/>
    </row>
    <row r="22" spans="1:51" ht="15">
      <c r="A22" s="38">
        <v>201</v>
      </c>
      <c r="B22" s="39" t="s">
        <v>114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/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8"/>
      <c r="AW22" s="67"/>
      <c r="AX22" s="67">
        <f aca="true" t="shared" si="2" ref="AX22:AY26">+C22+E22+G22+I22+K22+M22+O22+Q22+S22+U22+W22+Y22+AA22+AC22+AE22+AG22+AI22+AK22+AM22+AO22+AQ22+AS22+AU22</f>
        <v>0</v>
      </c>
      <c r="AY22" s="95">
        <f t="shared" si="2"/>
        <v>0</v>
      </c>
    </row>
    <row r="23" spans="1:51" ht="15">
      <c r="A23" s="38">
        <v>202</v>
      </c>
      <c r="B23" s="39" t="s">
        <v>115</v>
      </c>
      <c r="C23" s="67">
        <v>63616648.68</v>
      </c>
      <c r="D23" s="67">
        <v>0</v>
      </c>
      <c r="E23" s="67">
        <v>0</v>
      </c>
      <c r="F23" s="67">
        <v>0</v>
      </c>
      <c r="G23" s="67">
        <v>7660000</v>
      </c>
      <c r="H23" s="67">
        <v>0</v>
      </c>
      <c r="I23" s="67">
        <v>26043346.5</v>
      </c>
      <c r="J23" s="67">
        <v>0</v>
      </c>
      <c r="K23" s="67">
        <v>14465611.63</v>
      </c>
      <c r="L23" s="67">
        <v>0</v>
      </c>
      <c r="M23" s="67">
        <v>5386000</v>
      </c>
      <c r="N23" s="67">
        <v>0</v>
      </c>
      <c r="O23" s="67">
        <v>175000</v>
      </c>
      <c r="P23" s="67">
        <v>0</v>
      </c>
      <c r="Q23" s="67">
        <v>81954398.88</v>
      </c>
      <c r="R23" s="67">
        <v>0</v>
      </c>
      <c r="S23" s="67">
        <v>52259150</v>
      </c>
      <c r="T23" s="67">
        <v>0</v>
      </c>
      <c r="U23" s="67">
        <v>401749926.34</v>
      </c>
      <c r="V23" s="67">
        <v>0</v>
      </c>
      <c r="W23" s="67">
        <v>1350000</v>
      </c>
      <c r="X23" s="67">
        <v>0</v>
      </c>
      <c r="Y23" s="67">
        <v>6677819.98</v>
      </c>
      <c r="Z23" s="67">
        <v>0</v>
      </c>
      <c r="AA23" s="67">
        <v>1000000</v>
      </c>
      <c r="AB23" s="67">
        <v>0</v>
      </c>
      <c r="AC23" s="67">
        <v>480000</v>
      </c>
      <c r="AD23" s="67">
        <v>0</v>
      </c>
      <c r="AE23" s="67">
        <v>10000</v>
      </c>
      <c r="AF23" s="67">
        <v>0</v>
      </c>
      <c r="AG23" s="67">
        <v>200000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8"/>
      <c r="AW23" s="67"/>
      <c r="AX23" s="67">
        <f t="shared" si="2"/>
        <v>663027902.01</v>
      </c>
      <c r="AY23" s="95">
        <f t="shared" si="2"/>
        <v>0</v>
      </c>
    </row>
    <row r="24" spans="1:51" ht="15">
      <c r="A24" s="38">
        <v>203</v>
      </c>
      <c r="B24" s="39" t="s">
        <v>116</v>
      </c>
      <c r="C24" s="67">
        <v>0</v>
      </c>
      <c r="D24" s="67">
        <v>0</v>
      </c>
      <c r="E24" s="67">
        <v>0</v>
      </c>
      <c r="F24" s="67">
        <v>0</v>
      </c>
      <c r="G24" s="67">
        <v>600000</v>
      </c>
      <c r="H24" s="67">
        <v>0</v>
      </c>
      <c r="I24" s="67">
        <v>0</v>
      </c>
      <c r="J24" s="67">
        <v>0</v>
      </c>
      <c r="K24" s="67">
        <v>7837010</v>
      </c>
      <c r="L24" s="67">
        <v>0</v>
      </c>
      <c r="M24" s="67">
        <v>8084000</v>
      </c>
      <c r="N24" s="67">
        <v>0</v>
      </c>
      <c r="O24" s="67">
        <v>0</v>
      </c>
      <c r="P24" s="67">
        <v>0</v>
      </c>
      <c r="Q24" s="67">
        <v>1500000</v>
      </c>
      <c r="R24" s="67">
        <v>0</v>
      </c>
      <c r="S24" s="67">
        <v>785000</v>
      </c>
      <c r="T24" s="67">
        <v>0</v>
      </c>
      <c r="U24" s="67">
        <v>494090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1985000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8"/>
      <c r="AW24" s="67"/>
      <c r="AX24" s="67">
        <f t="shared" si="2"/>
        <v>21285100</v>
      </c>
      <c r="AY24" s="95">
        <f t="shared" si="2"/>
        <v>0</v>
      </c>
    </row>
    <row r="25" spans="1:51" ht="15">
      <c r="A25" s="38">
        <v>204</v>
      </c>
      <c r="B25" s="39" t="s">
        <v>117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8"/>
      <c r="AW25" s="67"/>
      <c r="AX25" s="67">
        <f t="shared" si="2"/>
        <v>0</v>
      </c>
      <c r="AY25" s="95">
        <f t="shared" si="2"/>
        <v>0</v>
      </c>
    </row>
    <row r="26" spans="1:51" ht="15">
      <c r="A26" s="38">
        <v>205</v>
      </c>
      <c r="B26" s="39" t="s">
        <v>118</v>
      </c>
      <c r="C26" s="67">
        <v>59800000</v>
      </c>
      <c r="D26" s="67">
        <v>53600000</v>
      </c>
      <c r="E26" s="67">
        <v>0</v>
      </c>
      <c r="F26" s="67">
        <v>0</v>
      </c>
      <c r="G26" s="67">
        <v>0</v>
      </c>
      <c r="H26" s="67">
        <v>0</v>
      </c>
      <c r="I26" s="67">
        <v>133802215.4</v>
      </c>
      <c r="J26" s="67">
        <v>133802215.4</v>
      </c>
      <c r="K26" s="67">
        <v>26456468.58</v>
      </c>
      <c r="L26" s="67">
        <v>26456468.58</v>
      </c>
      <c r="M26" s="67">
        <v>5000000</v>
      </c>
      <c r="N26" s="67">
        <v>5000000</v>
      </c>
      <c r="O26" s="67">
        <v>0</v>
      </c>
      <c r="P26" s="67">
        <v>0</v>
      </c>
      <c r="Q26" s="67">
        <v>55290382.34</v>
      </c>
      <c r="R26" s="67">
        <v>43770382.34</v>
      </c>
      <c r="S26" s="67">
        <v>75893100</v>
      </c>
      <c r="T26" s="67">
        <v>75893100</v>
      </c>
      <c r="U26" s="67">
        <v>779885407.57</v>
      </c>
      <c r="V26" s="67">
        <v>779885407.57</v>
      </c>
      <c r="W26" s="67">
        <v>0</v>
      </c>
      <c r="X26" s="67">
        <v>0</v>
      </c>
      <c r="Y26" s="67">
        <v>26400000</v>
      </c>
      <c r="Z26" s="67">
        <v>26400000</v>
      </c>
      <c r="AA26" s="67">
        <v>0</v>
      </c>
      <c r="AB26" s="67">
        <v>0</v>
      </c>
      <c r="AC26" s="67">
        <v>1300000</v>
      </c>
      <c r="AD26" s="67">
        <v>1300000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29145930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8"/>
      <c r="AW26" s="67"/>
      <c r="AX26" s="67">
        <f t="shared" si="2"/>
        <v>1192973503.89</v>
      </c>
      <c r="AY26" s="95">
        <f t="shared" si="2"/>
        <v>1146107573.89</v>
      </c>
    </row>
    <row r="27" spans="1:51" ht="15">
      <c r="A27" s="40">
        <v>200</v>
      </c>
      <c r="B27" s="41" t="s">
        <v>26</v>
      </c>
      <c r="C27" s="65">
        <f>SUM(C22:C26)</f>
        <v>123416648.68</v>
      </c>
      <c r="D27" s="65">
        <f aca="true" t="shared" si="3" ref="D27:AT27">SUM(D22:D26)</f>
        <v>53600000</v>
      </c>
      <c r="E27" s="65">
        <f t="shared" si="3"/>
        <v>0</v>
      </c>
      <c r="F27" s="65">
        <f t="shared" si="3"/>
        <v>0</v>
      </c>
      <c r="G27" s="65">
        <f t="shared" si="3"/>
        <v>8260000</v>
      </c>
      <c r="H27" s="65">
        <f t="shared" si="3"/>
        <v>0</v>
      </c>
      <c r="I27" s="65">
        <f t="shared" si="3"/>
        <v>159845561.9</v>
      </c>
      <c r="J27" s="65">
        <f t="shared" si="3"/>
        <v>133802215.4</v>
      </c>
      <c r="K27" s="65">
        <f t="shared" si="3"/>
        <v>48759090.21</v>
      </c>
      <c r="L27" s="65">
        <f t="shared" si="3"/>
        <v>26456468.58</v>
      </c>
      <c r="M27" s="65">
        <f t="shared" si="3"/>
        <v>18470000</v>
      </c>
      <c r="N27" s="65">
        <f t="shared" si="3"/>
        <v>5000000</v>
      </c>
      <c r="O27" s="65">
        <f t="shared" si="3"/>
        <v>175000</v>
      </c>
      <c r="P27" s="65">
        <f t="shared" si="3"/>
        <v>0</v>
      </c>
      <c r="Q27" s="65">
        <f t="shared" si="3"/>
        <v>138744781.22</v>
      </c>
      <c r="R27" s="65">
        <f t="shared" si="3"/>
        <v>43770382.34</v>
      </c>
      <c r="S27" s="65">
        <f t="shared" si="3"/>
        <v>128937250</v>
      </c>
      <c r="T27" s="65">
        <f t="shared" si="3"/>
        <v>75893100</v>
      </c>
      <c r="U27" s="65">
        <f t="shared" si="3"/>
        <v>1182129423.91</v>
      </c>
      <c r="V27" s="65">
        <f t="shared" si="3"/>
        <v>779885407.57</v>
      </c>
      <c r="W27" s="65">
        <f t="shared" si="3"/>
        <v>1350000</v>
      </c>
      <c r="X27" s="65">
        <f t="shared" si="3"/>
        <v>0</v>
      </c>
      <c r="Y27" s="65">
        <f t="shared" si="3"/>
        <v>33077819.98</v>
      </c>
      <c r="Z27" s="65">
        <f t="shared" si="3"/>
        <v>26400000</v>
      </c>
      <c r="AA27" s="65">
        <f t="shared" si="3"/>
        <v>1000000</v>
      </c>
      <c r="AB27" s="65">
        <f t="shared" si="3"/>
        <v>0</v>
      </c>
      <c r="AC27" s="65">
        <f t="shared" si="3"/>
        <v>3765000</v>
      </c>
      <c r="AD27" s="65">
        <f t="shared" si="3"/>
        <v>1300000</v>
      </c>
      <c r="AE27" s="65">
        <f t="shared" si="3"/>
        <v>10000</v>
      </c>
      <c r="AF27" s="65">
        <f t="shared" si="3"/>
        <v>0</v>
      </c>
      <c r="AG27" s="65">
        <f t="shared" si="3"/>
        <v>200000</v>
      </c>
      <c r="AH27" s="65">
        <f t="shared" si="3"/>
        <v>0</v>
      </c>
      <c r="AI27" s="65">
        <f t="shared" si="3"/>
        <v>0</v>
      </c>
      <c r="AJ27" s="65">
        <f t="shared" si="3"/>
        <v>0</v>
      </c>
      <c r="AK27" s="65">
        <f t="shared" si="3"/>
        <v>0</v>
      </c>
      <c r="AL27" s="65">
        <f t="shared" si="3"/>
        <v>0</v>
      </c>
      <c r="AM27" s="65">
        <f t="shared" si="3"/>
        <v>0</v>
      </c>
      <c r="AN27" s="65">
        <f t="shared" si="3"/>
        <v>0</v>
      </c>
      <c r="AO27" s="65">
        <f t="shared" si="3"/>
        <v>29145930</v>
      </c>
      <c r="AP27" s="65">
        <f t="shared" si="3"/>
        <v>0</v>
      </c>
      <c r="AQ27" s="65">
        <f t="shared" si="3"/>
        <v>0</v>
      </c>
      <c r="AR27" s="65">
        <f t="shared" si="3"/>
        <v>0</v>
      </c>
      <c r="AS27" s="65">
        <f t="shared" si="3"/>
        <v>0</v>
      </c>
      <c r="AT27" s="65">
        <f t="shared" si="3"/>
        <v>0</v>
      </c>
      <c r="AU27" s="65">
        <f>SUM(AU22:AU26)</f>
        <v>0</v>
      </c>
      <c r="AV27" s="68"/>
      <c r="AW27" s="67"/>
      <c r="AX27" s="65">
        <f>SUM(AX22:AX26)</f>
        <v>1877286505.9</v>
      </c>
      <c r="AY27" s="103">
        <f>SUM(AY22:AY26)</f>
        <v>1146107573.89</v>
      </c>
    </row>
    <row r="28" spans="1:51" ht="15">
      <c r="A28" s="38"/>
      <c r="B28" s="3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8"/>
      <c r="AW28" s="67"/>
      <c r="AX28" s="67"/>
      <c r="AY28" s="95"/>
    </row>
    <row r="29" spans="1:51" ht="15">
      <c r="A29" s="38"/>
      <c r="B29" s="41" t="s">
        <v>119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8"/>
      <c r="AW29" s="67"/>
      <c r="AX29" s="67"/>
      <c r="AY29" s="95"/>
    </row>
    <row r="30" spans="1:51" ht="15">
      <c r="A30" s="38">
        <v>301</v>
      </c>
      <c r="B30" s="39" t="s">
        <v>120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1000000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8"/>
      <c r="AW30" s="67"/>
      <c r="AX30" s="67">
        <f aca="true" t="shared" si="4" ref="AX30:AY33">+C30+E30+G30+I30+K30+M30+O30+Q30+S30+U30+W30+Y30+AA30+AC30+AE30+AG30+AI30+AK30+AM30+AO30+AQ30+AS30+AU30</f>
        <v>1000000</v>
      </c>
      <c r="AY30" s="95">
        <f t="shared" si="4"/>
        <v>0</v>
      </c>
    </row>
    <row r="31" spans="1:51" ht="15">
      <c r="A31" s="38">
        <v>302</v>
      </c>
      <c r="B31" s="39" t="s">
        <v>121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8"/>
      <c r="AW31" s="67"/>
      <c r="AX31" s="67">
        <f t="shared" si="4"/>
        <v>0</v>
      </c>
      <c r="AY31" s="95">
        <f t="shared" si="4"/>
        <v>0</v>
      </c>
    </row>
    <row r="32" spans="1:51" ht="15">
      <c r="A32" s="38">
        <v>303</v>
      </c>
      <c r="B32" s="39" t="s">
        <v>122</v>
      </c>
      <c r="C32" s="67">
        <v>2000000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8"/>
      <c r="AW32" s="67"/>
      <c r="AX32" s="67">
        <f t="shared" si="4"/>
        <v>2000000</v>
      </c>
      <c r="AY32" s="95">
        <f t="shared" si="4"/>
        <v>0</v>
      </c>
    </row>
    <row r="33" spans="1:51" ht="15">
      <c r="A33" s="38">
        <v>304</v>
      </c>
      <c r="B33" s="39" t="s">
        <v>123</v>
      </c>
      <c r="C33" s="67">
        <v>500000000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8"/>
      <c r="AW33" s="67"/>
      <c r="AX33" s="67">
        <f t="shared" si="4"/>
        <v>500000000</v>
      </c>
      <c r="AY33" s="95">
        <f t="shared" si="4"/>
        <v>0</v>
      </c>
    </row>
    <row r="34" spans="1:51" ht="15">
      <c r="A34" s="40">
        <v>300</v>
      </c>
      <c r="B34" s="41" t="s">
        <v>40</v>
      </c>
      <c r="C34" s="65">
        <f>SUM(C30:C33)</f>
        <v>502000000</v>
      </c>
      <c r="D34" s="65">
        <f aca="true" t="shared" si="5" ref="D34:AT34">SUM(D30:D33)</f>
        <v>0</v>
      </c>
      <c r="E34" s="65">
        <f t="shared" si="5"/>
        <v>0</v>
      </c>
      <c r="F34" s="65">
        <f t="shared" si="5"/>
        <v>0</v>
      </c>
      <c r="G34" s="65">
        <f t="shared" si="5"/>
        <v>0</v>
      </c>
      <c r="H34" s="65">
        <f t="shared" si="5"/>
        <v>0</v>
      </c>
      <c r="I34" s="65">
        <f t="shared" si="5"/>
        <v>0</v>
      </c>
      <c r="J34" s="65">
        <f t="shared" si="5"/>
        <v>0</v>
      </c>
      <c r="K34" s="65">
        <f t="shared" si="5"/>
        <v>1000000</v>
      </c>
      <c r="L34" s="65">
        <f t="shared" si="5"/>
        <v>0</v>
      </c>
      <c r="M34" s="65">
        <f t="shared" si="5"/>
        <v>0</v>
      </c>
      <c r="N34" s="65">
        <f t="shared" si="5"/>
        <v>0</v>
      </c>
      <c r="O34" s="65">
        <f t="shared" si="5"/>
        <v>0</v>
      </c>
      <c r="P34" s="65">
        <f t="shared" si="5"/>
        <v>0</v>
      </c>
      <c r="Q34" s="65">
        <f t="shared" si="5"/>
        <v>0</v>
      </c>
      <c r="R34" s="65">
        <f t="shared" si="5"/>
        <v>0</v>
      </c>
      <c r="S34" s="65">
        <f t="shared" si="5"/>
        <v>0</v>
      </c>
      <c r="T34" s="65">
        <f t="shared" si="5"/>
        <v>0</v>
      </c>
      <c r="U34" s="65">
        <f t="shared" si="5"/>
        <v>0</v>
      </c>
      <c r="V34" s="65">
        <f t="shared" si="5"/>
        <v>0</v>
      </c>
      <c r="W34" s="65">
        <f t="shared" si="5"/>
        <v>0</v>
      </c>
      <c r="X34" s="65">
        <f t="shared" si="5"/>
        <v>0</v>
      </c>
      <c r="Y34" s="65">
        <f t="shared" si="5"/>
        <v>0</v>
      </c>
      <c r="Z34" s="65">
        <f t="shared" si="5"/>
        <v>0</v>
      </c>
      <c r="AA34" s="65">
        <f t="shared" si="5"/>
        <v>0</v>
      </c>
      <c r="AB34" s="65">
        <f t="shared" si="5"/>
        <v>0</v>
      </c>
      <c r="AC34" s="65">
        <f t="shared" si="5"/>
        <v>0</v>
      </c>
      <c r="AD34" s="65">
        <f t="shared" si="5"/>
        <v>0</v>
      </c>
      <c r="AE34" s="65">
        <f t="shared" si="5"/>
        <v>0</v>
      </c>
      <c r="AF34" s="65">
        <f t="shared" si="5"/>
        <v>0</v>
      </c>
      <c r="AG34" s="65">
        <f t="shared" si="5"/>
        <v>0</v>
      </c>
      <c r="AH34" s="65">
        <f t="shared" si="5"/>
        <v>0</v>
      </c>
      <c r="AI34" s="65">
        <f t="shared" si="5"/>
        <v>0</v>
      </c>
      <c r="AJ34" s="65">
        <f t="shared" si="5"/>
        <v>0</v>
      </c>
      <c r="AK34" s="65">
        <f t="shared" si="5"/>
        <v>0</v>
      </c>
      <c r="AL34" s="65">
        <f t="shared" si="5"/>
        <v>0</v>
      </c>
      <c r="AM34" s="65">
        <f t="shared" si="5"/>
        <v>0</v>
      </c>
      <c r="AN34" s="65">
        <f t="shared" si="5"/>
        <v>0</v>
      </c>
      <c r="AO34" s="65">
        <f t="shared" si="5"/>
        <v>0</v>
      </c>
      <c r="AP34" s="65">
        <f t="shared" si="5"/>
        <v>0</v>
      </c>
      <c r="AQ34" s="65">
        <f t="shared" si="5"/>
        <v>0</v>
      </c>
      <c r="AR34" s="65">
        <f t="shared" si="5"/>
        <v>0</v>
      </c>
      <c r="AS34" s="65">
        <f t="shared" si="5"/>
        <v>0</v>
      </c>
      <c r="AT34" s="65">
        <f t="shared" si="5"/>
        <v>0</v>
      </c>
      <c r="AU34" s="65">
        <f>SUM(AU30:AU33)</f>
        <v>0</v>
      </c>
      <c r="AV34" s="68"/>
      <c r="AW34" s="67"/>
      <c r="AX34" s="65">
        <f>SUM(AX30:AX33)</f>
        <v>503000000</v>
      </c>
      <c r="AY34" s="103">
        <f>SUM(AY30:AY33)</f>
        <v>0</v>
      </c>
    </row>
    <row r="35" spans="1:51" ht="15">
      <c r="A35" s="38"/>
      <c r="B35" s="39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8"/>
      <c r="AW35" s="67"/>
      <c r="AX35" s="67"/>
      <c r="AY35" s="95"/>
    </row>
    <row r="36" spans="1:51" ht="15">
      <c r="A36" s="38"/>
      <c r="B36" s="41" t="s">
        <v>124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8"/>
      <c r="AW36" s="67"/>
      <c r="AX36" s="67"/>
      <c r="AY36" s="95"/>
    </row>
    <row r="37" spans="1:51" ht="15">
      <c r="A37" s="38">
        <v>401</v>
      </c>
      <c r="B37" s="39" t="s">
        <v>125</v>
      </c>
      <c r="C37" s="67">
        <v>4397540</v>
      </c>
      <c r="D37" s="67">
        <v>0</v>
      </c>
      <c r="E37" s="67">
        <v>49860</v>
      </c>
      <c r="F37" s="67">
        <v>0</v>
      </c>
      <c r="G37" s="67">
        <v>323880</v>
      </c>
      <c r="H37" s="67">
        <v>0</v>
      </c>
      <c r="I37" s="67">
        <v>3188760</v>
      </c>
      <c r="J37" s="67">
        <v>0</v>
      </c>
      <c r="K37" s="67">
        <v>4338290</v>
      </c>
      <c r="L37" s="67">
        <v>0</v>
      </c>
      <c r="M37" s="67">
        <v>855180</v>
      </c>
      <c r="N37" s="67">
        <v>0</v>
      </c>
      <c r="O37" s="67">
        <v>0</v>
      </c>
      <c r="P37" s="67">
        <v>0</v>
      </c>
      <c r="Q37" s="67">
        <v>3487500</v>
      </c>
      <c r="R37" s="67">
        <v>0</v>
      </c>
      <c r="S37" s="67">
        <v>3439220</v>
      </c>
      <c r="T37" s="67">
        <v>0</v>
      </c>
      <c r="U37" s="67">
        <v>29174550</v>
      </c>
      <c r="V37" s="67">
        <v>0</v>
      </c>
      <c r="W37" s="67">
        <v>25820</v>
      </c>
      <c r="X37" s="67">
        <v>0</v>
      </c>
      <c r="Y37" s="67">
        <v>2231800</v>
      </c>
      <c r="Z37" s="67">
        <v>0</v>
      </c>
      <c r="AA37" s="67">
        <v>0</v>
      </c>
      <c r="AB37" s="67">
        <v>0</v>
      </c>
      <c r="AC37" s="67">
        <v>78810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8"/>
      <c r="AW37" s="67"/>
      <c r="AX37" s="67">
        <f aca="true" t="shared" si="6" ref="AX37:AY40">+C37+E37+G37+I37+K37+M37+O37+Q37+S37+U37+W37+Y37+AA37+AC37+AE37+AG37+AI37+AK37+AM37+AO37+AQ37+AS37+AU37</f>
        <v>51591210</v>
      </c>
      <c r="AY37" s="95">
        <f t="shared" si="6"/>
        <v>0</v>
      </c>
    </row>
    <row r="38" spans="1:51" ht="15">
      <c r="A38" s="38">
        <v>402</v>
      </c>
      <c r="B38" s="39" t="s">
        <v>126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>
        <v>0</v>
      </c>
      <c r="AU38" s="67">
        <v>0</v>
      </c>
      <c r="AV38" s="68"/>
      <c r="AW38" s="67"/>
      <c r="AX38" s="67">
        <f t="shared" si="6"/>
        <v>0</v>
      </c>
      <c r="AY38" s="95">
        <f t="shared" si="6"/>
        <v>0</v>
      </c>
    </row>
    <row r="39" spans="1:51" ht="15">
      <c r="A39" s="38">
        <v>403</v>
      </c>
      <c r="B39" s="39" t="s">
        <v>127</v>
      </c>
      <c r="C39" s="67">
        <v>13759550</v>
      </c>
      <c r="D39" s="67">
        <v>0</v>
      </c>
      <c r="E39" s="67">
        <v>180790</v>
      </c>
      <c r="F39" s="67">
        <v>0</v>
      </c>
      <c r="G39" s="67">
        <v>746040</v>
      </c>
      <c r="H39" s="67">
        <v>0</v>
      </c>
      <c r="I39" s="67">
        <v>16708990</v>
      </c>
      <c r="J39" s="67">
        <v>0</v>
      </c>
      <c r="K39" s="67">
        <v>8493630</v>
      </c>
      <c r="L39" s="67">
        <v>0</v>
      </c>
      <c r="M39" s="67">
        <v>707880</v>
      </c>
      <c r="N39" s="67">
        <v>0</v>
      </c>
      <c r="O39" s="67">
        <v>0</v>
      </c>
      <c r="P39" s="67">
        <v>0</v>
      </c>
      <c r="Q39" s="67">
        <v>5537580</v>
      </c>
      <c r="R39" s="67">
        <v>0</v>
      </c>
      <c r="S39" s="67">
        <v>5641090</v>
      </c>
      <c r="T39" s="67">
        <v>0</v>
      </c>
      <c r="U39" s="67">
        <v>93307520</v>
      </c>
      <c r="V39" s="67">
        <v>0</v>
      </c>
      <c r="W39" s="67">
        <v>41080</v>
      </c>
      <c r="X39" s="67">
        <v>0</v>
      </c>
      <c r="Y39" s="67">
        <v>5859730</v>
      </c>
      <c r="Z39" s="67">
        <v>0</v>
      </c>
      <c r="AA39" s="67">
        <v>0</v>
      </c>
      <c r="AB39" s="67">
        <v>0</v>
      </c>
      <c r="AC39" s="67">
        <v>215460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207550</v>
      </c>
      <c r="AR39" s="67">
        <v>0</v>
      </c>
      <c r="AS39" s="67">
        <v>0</v>
      </c>
      <c r="AT39" s="67">
        <v>0</v>
      </c>
      <c r="AU39" s="67">
        <v>0</v>
      </c>
      <c r="AV39" s="68"/>
      <c r="AW39" s="67"/>
      <c r="AX39" s="67">
        <f t="shared" si="6"/>
        <v>151406890</v>
      </c>
      <c r="AY39" s="95">
        <f t="shared" si="6"/>
        <v>0</v>
      </c>
    </row>
    <row r="40" spans="1:51" ht="15">
      <c r="A40" s="38">
        <v>404</v>
      </c>
      <c r="B40" s="39" t="s">
        <v>128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8"/>
      <c r="AW40" s="67"/>
      <c r="AX40" s="67">
        <f t="shared" si="6"/>
        <v>0</v>
      </c>
      <c r="AY40" s="95">
        <f t="shared" si="6"/>
        <v>0</v>
      </c>
    </row>
    <row r="41" spans="1:51" ht="15">
      <c r="A41" s="40">
        <v>400</v>
      </c>
      <c r="B41" s="41" t="s">
        <v>54</v>
      </c>
      <c r="C41" s="65">
        <f>SUM(C37:C40)</f>
        <v>18157090</v>
      </c>
      <c r="D41" s="65">
        <f aca="true" t="shared" si="7" ref="D41:AT41">SUM(D37:D40)</f>
        <v>0</v>
      </c>
      <c r="E41" s="65">
        <f t="shared" si="7"/>
        <v>230650</v>
      </c>
      <c r="F41" s="65">
        <f t="shared" si="7"/>
        <v>0</v>
      </c>
      <c r="G41" s="65">
        <f t="shared" si="7"/>
        <v>1069920</v>
      </c>
      <c r="H41" s="65">
        <f t="shared" si="7"/>
        <v>0</v>
      </c>
      <c r="I41" s="65">
        <f t="shared" si="7"/>
        <v>19897750</v>
      </c>
      <c r="J41" s="65">
        <f t="shared" si="7"/>
        <v>0</v>
      </c>
      <c r="K41" s="65">
        <f t="shared" si="7"/>
        <v>12831920</v>
      </c>
      <c r="L41" s="65">
        <f t="shared" si="7"/>
        <v>0</v>
      </c>
      <c r="M41" s="65">
        <f t="shared" si="7"/>
        <v>1563060</v>
      </c>
      <c r="N41" s="65">
        <f t="shared" si="7"/>
        <v>0</v>
      </c>
      <c r="O41" s="65">
        <f t="shared" si="7"/>
        <v>0</v>
      </c>
      <c r="P41" s="65">
        <f t="shared" si="7"/>
        <v>0</v>
      </c>
      <c r="Q41" s="65">
        <f t="shared" si="7"/>
        <v>9025080</v>
      </c>
      <c r="R41" s="65">
        <f t="shared" si="7"/>
        <v>0</v>
      </c>
      <c r="S41" s="65">
        <f t="shared" si="7"/>
        <v>9080310</v>
      </c>
      <c r="T41" s="65">
        <f t="shared" si="7"/>
        <v>0</v>
      </c>
      <c r="U41" s="65">
        <f t="shared" si="7"/>
        <v>122482070</v>
      </c>
      <c r="V41" s="65">
        <f t="shared" si="7"/>
        <v>0</v>
      </c>
      <c r="W41" s="65">
        <f t="shared" si="7"/>
        <v>66900</v>
      </c>
      <c r="X41" s="65">
        <f t="shared" si="7"/>
        <v>0</v>
      </c>
      <c r="Y41" s="65">
        <f t="shared" si="7"/>
        <v>8091530</v>
      </c>
      <c r="Z41" s="65">
        <f t="shared" si="7"/>
        <v>0</v>
      </c>
      <c r="AA41" s="65">
        <f t="shared" si="7"/>
        <v>0</v>
      </c>
      <c r="AB41" s="65">
        <f t="shared" si="7"/>
        <v>0</v>
      </c>
      <c r="AC41" s="65">
        <f t="shared" si="7"/>
        <v>294270</v>
      </c>
      <c r="AD41" s="65">
        <f t="shared" si="7"/>
        <v>0</v>
      </c>
      <c r="AE41" s="65">
        <f t="shared" si="7"/>
        <v>0</v>
      </c>
      <c r="AF41" s="65">
        <f t="shared" si="7"/>
        <v>0</v>
      </c>
      <c r="AG41" s="65">
        <f t="shared" si="7"/>
        <v>0</v>
      </c>
      <c r="AH41" s="65">
        <f t="shared" si="7"/>
        <v>0</v>
      </c>
      <c r="AI41" s="65">
        <f t="shared" si="7"/>
        <v>0</v>
      </c>
      <c r="AJ41" s="65">
        <f t="shared" si="7"/>
        <v>0</v>
      </c>
      <c r="AK41" s="65">
        <f t="shared" si="7"/>
        <v>0</v>
      </c>
      <c r="AL41" s="65">
        <f t="shared" si="7"/>
        <v>0</v>
      </c>
      <c r="AM41" s="65">
        <f t="shared" si="7"/>
        <v>0</v>
      </c>
      <c r="AN41" s="65">
        <f t="shared" si="7"/>
        <v>0</v>
      </c>
      <c r="AO41" s="65">
        <f t="shared" si="7"/>
        <v>0</v>
      </c>
      <c r="AP41" s="65">
        <f t="shared" si="7"/>
        <v>0</v>
      </c>
      <c r="AQ41" s="65">
        <f t="shared" si="7"/>
        <v>207550</v>
      </c>
      <c r="AR41" s="65">
        <f t="shared" si="7"/>
        <v>0</v>
      </c>
      <c r="AS41" s="65">
        <f t="shared" si="7"/>
        <v>0</v>
      </c>
      <c r="AT41" s="65">
        <f t="shared" si="7"/>
        <v>0</v>
      </c>
      <c r="AU41" s="65">
        <f>SUM(AU37:AU40)</f>
        <v>0</v>
      </c>
      <c r="AV41" s="68"/>
      <c r="AW41" s="67"/>
      <c r="AX41" s="65">
        <f>SUM(AX37:AX40)</f>
        <v>202998100</v>
      </c>
      <c r="AY41" s="103">
        <f>SUM(AY37:AY40)</f>
        <v>0</v>
      </c>
    </row>
    <row r="42" spans="1:51" ht="15">
      <c r="A42" s="40"/>
      <c r="B42" s="41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8"/>
      <c r="AW42" s="67"/>
      <c r="AX42" s="67"/>
      <c r="AY42" s="95"/>
    </row>
    <row r="43" spans="1:51" ht="26.25">
      <c r="A43" s="38"/>
      <c r="B43" s="53" t="s">
        <v>129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8"/>
      <c r="AW43" s="67"/>
      <c r="AX43" s="67"/>
      <c r="AY43" s="95"/>
    </row>
    <row r="44" spans="1:51" ht="15">
      <c r="A44" s="38">
        <v>501</v>
      </c>
      <c r="B44" s="39" t="s">
        <v>130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764000000</v>
      </c>
      <c r="AT44" s="67">
        <v>0</v>
      </c>
      <c r="AU44" s="67">
        <v>0</v>
      </c>
      <c r="AV44" s="68"/>
      <c r="AW44" s="67"/>
      <c r="AX44" s="67">
        <f>+C44+E44+G44+I44+K44+M44+O44+Q44+S44+U44+W44+Y44+AA44+AC44+AE44+AG44+AI44+AK44+AM44+AO44+AQ44+AS44+AU44</f>
        <v>764000000</v>
      </c>
      <c r="AY44" s="95">
        <f>+D44+F44+H44+J44+L44+N44+P44+R44+T44+V44+X44+Z44+AB44+AD44+AF44+AH44+AJ44+AL44+AN44+AP44+AR44+AT44+AV44</f>
        <v>0</v>
      </c>
    </row>
    <row r="45" spans="1:51" ht="15">
      <c r="A45" s="40">
        <v>500</v>
      </c>
      <c r="B45" s="41" t="s">
        <v>66</v>
      </c>
      <c r="C45" s="65">
        <f>+C44</f>
        <v>0</v>
      </c>
      <c r="D45" s="65">
        <f aca="true" t="shared" si="8" ref="D45:AT45">+D44</f>
        <v>0</v>
      </c>
      <c r="E45" s="65">
        <f t="shared" si="8"/>
        <v>0</v>
      </c>
      <c r="F45" s="65">
        <f t="shared" si="8"/>
        <v>0</v>
      </c>
      <c r="G45" s="65">
        <f t="shared" si="8"/>
        <v>0</v>
      </c>
      <c r="H45" s="65">
        <f t="shared" si="8"/>
        <v>0</v>
      </c>
      <c r="I45" s="65">
        <f t="shared" si="8"/>
        <v>0</v>
      </c>
      <c r="J45" s="65">
        <f t="shared" si="8"/>
        <v>0</v>
      </c>
      <c r="K45" s="65">
        <f t="shared" si="8"/>
        <v>0</v>
      </c>
      <c r="L45" s="65">
        <f t="shared" si="8"/>
        <v>0</v>
      </c>
      <c r="M45" s="65">
        <f t="shared" si="8"/>
        <v>0</v>
      </c>
      <c r="N45" s="65">
        <f t="shared" si="8"/>
        <v>0</v>
      </c>
      <c r="O45" s="65">
        <f t="shared" si="8"/>
        <v>0</v>
      </c>
      <c r="P45" s="65">
        <f t="shared" si="8"/>
        <v>0</v>
      </c>
      <c r="Q45" s="65">
        <f t="shared" si="8"/>
        <v>0</v>
      </c>
      <c r="R45" s="65">
        <f t="shared" si="8"/>
        <v>0</v>
      </c>
      <c r="S45" s="65">
        <f t="shared" si="8"/>
        <v>0</v>
      </c>
      <c r="T45" s="65">
        <f t="shared" si="8"/>
        <v>0</v>
      </c>
      <c r="U45" s="65">
        <f t="shared" si="8"/>
        <v>0</v>
      </c>
      <c r="V45" s="65">
        <f t="shared" si="8"/>
        <v>0</v>
      </c>
      <c r="W45" s="65">
        <f t="shared" si="8"/>
        <v>0</v>
      </c>
      <c r="X45" s="65">
        <f t="shared" si="8"/>
        <v>0</v>
      </c>
      <c r="Y45" s="65">
        <f t="shared" si="8"/>
        <v>0</v>
      </c>
      <c r="Z45" s="65">
        <f t="shared" si="8"/>
        <v>0</v>
      </c>
      <c r="AA45" s="65">
        <f t="shared" si="8"/>
        <v>0</v>
      </c>
      <c r="AB45" s="65">
        <f t="shared" si="8"/>
        <v>0</v>
      </c>
      <c r="AC45" s="65">
        <f t="shared" si="8"/>
        <v>0</v>
      </c>
      <c r="AD45" s="65">
        <f t="shared" si="8"/>
        <v>0</v>
      </c>
      <c r="AE45" s="65">
        <f t="shared" si="8"/>
        <v>0</v>
      </c>
      <c r="AF45" s="65">
        <f t="shared" si="8"/>
        <v>0</v>
      </c>
      <c r="AG45" s="65">
        <f t="shared" si="8"/>
        <v>0</v>
      </c>
      <c r="AH45" s="65">
        <f t="shared" si="8"/>
        <v>0</v>
      </c>
      <c r="AI45" s="65">
        <f t="shared" si="8"/>
        <v>0</v>
      </c>
      <c r="AJ45" s="65">
        <f t="shared" si="8"/>
        <v>0</v>
      </c>
      <c r="AK45" s="65">
        <f t="shared" si="8"/>
        <v>0</v>
      </c>
      <c r="AL45" s="65">
        <f t="shared" si="8"/>
        <v>0</v>
      </c>
      <c r="AM45" s="65">
        <f t="shared" si="8"/>
        <v>0</v>
      </c>
      <c r="AN45" s="65">
        <f t="shared" si="8"/>
        <v>0</v>
      </c>
      <c r="AO45" s="65">
        <f t="shared" si="8"/>
        <v>0</v>
      </c>
      <c r="AP45" s="65">
        <f t="shared" si="8"/>
        <v>0</v>
      </c>
      <c r="AQ45" s="65">
        <f t="shared" si="8"/>
        <v>0</v>
      </c>
      <c r="AR45" s="65">
        <f t="shared" si="8"/>
        <v>0</v>
      </c>
      <c r="AS45" s="65">
        <f t="shared" si="8"/>
        <v>764000000</v>
      </c>
      <c r="AT45" s="65">
        <f t="shared" si="8"/>
        <v>0</v>
      </c>
      <c r="AU45" s="65">
        <f>+AU44</f>
        <v>0</v>
      </c>
      <c r="AV45" s="68"/>
      <c r="AW45" s="67"/>
      <c r="AX45" s="65">
        <f>+AX44</f>
        <v>764000000</v>
      </c>
      <c r="AY45" s="95">
        <f>+AY44</f>
        <v>0</v>
      </c>
    </row>
    <row r="46" spans="1:51" ht="15">
      <c r="A46" s="38"/>
      <c r="B46" s="39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8"/>
      <c r="AW46" s="67"/>
      <c r="AX46" s="67"/>
      <c r="AY46" s="95"/>
    </row>
    <row r="47" spans="1:51" ht="15">
      <c r="A47" s="38"/>
      <c r="B47" s="41" t="s">
        <v>131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/>
      <c r="AW47" s="67"/>
      <c r="AX47" s="67"/>
      <c r="AY47" s="95"/>
    </row>
    <row r="48" spans="1:51" ht="15">
      <c r="A48" s="38">
        <v>701</v>
      </c>
      <c r="B48" s="39" t="s">
        <v>132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222618100</v>
      </c>
      <c r="AV48" s="68"/>
      <c r="AW48" s="67"/>
      <c r="AX48" s="67">
        <f>+C48+E48+G48+I48+K48+M48+O48+Q48+S48+U48+W48+Y48+AA48+AC48+AE48+AG48+AI48+AK48+AM48+AO48+AQ48+AS48+AU48</f>
        <v>222618100</v>
      </c>
      <c r="AY48" s="95">
        <f>+D48+F48+H48+J48+L48+N48+P48+R48+T48+V48+X48+Z48+AB48+AD48+AF48+AH48+AJ48+AL48+AN48+AP48+AR48+AT48+AV48</f>
        <v>0</v>
      </c>
    </row>
    <row r="49" spans="1:51" ht="15">
      <c r="A49" s="38">
        <v>702</v>
      </c>
      <c r="B49" s="39" t="s">
        <v>133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145511900</v>
      </c>
      <c r="AV49" s="68"/>
      <c r="AW49" s="67"/>
      <c r="AX49" s="67">
        <f>+C49+E49+G49+I49+K49+M49+O49+Q49+S49+U49+W49+Y49+AA49+AC49+AE49+AG49+AI49+AK49+AM49+AO49+AQ49+AS49+AU49</f>
        <v>145511900</v>
      </c>
      <c r="AY49" s="95">
        <f>+D49+F49+H49+J49+L49+N49+P49+R49+T49+V49+X49+Z49+AB49+AD49+AF49+AH49+AJ49+AL49+AN49+AP49+AR49+AT49+AV49</f>
        <v>0</v>
      </c>
    </row>
    <row r="50" spans="1:51" ht="22.5" customHeight="1">
      <c r="A50" s="54">
        <v>700</v>
      </c>
      <c r="B50" s="51" t="s">
        <v>82</v>
      </c>
      <c r="C50" s="65">
        <f>+C49+C48</f>
        <v>0</v>
      </c>
      <c r="D50" s="65">
        <f aca="true" t="shared" si="9" ref="D50:AT50">+D49+D48</f>
        <v>0</v>
      </c>
      <c r="E50" s="65">
        <f t="shared" si="9"/>
        <v>0</v>
      </c>
      <c r="F50" s="65">
        <f t="shared" si="9"/>
        <v>0</v>
      </c>
      <c r="G50" s="65">
        <f t="shared" si="9"/>
        <v>0</v>
      </c>
      <c r="H50" s="65">
        <f t="shared" si="9"/>
        <v>0</v>
      </c>
      <c r="I50" s="65">
        <f t="shared" si="9"/>
        <v>0</v>
      </c>
      <c r="J50" s="65">
        <f t="shared" si="9"/>
        <v>0</v>
      </c>
      <c r="K50" s="65">
        <f t="shared" si="9"/>
        <v>0</v>
      </c>
      <c r="L50" s="65">
        <f t="shared" si="9"/>
        <v>0</v>
      </c>
      <c r="M50" s="65">
        <f t="shared" si="9"/>
        <v>0</v>
      </c>
      <c r="N50" s="65">
        <f t="shared" si="9"/>
        <v>0</v>
      </c>
      <c r="O50" s="65">
        <f t="shared" si="9"/>
        <v>0</v>
      </c>
      <c r="P50" s="65">
        <f t="shared" si="9"/>
        <v>0</v>
      </c>
      <c r="Q50" s="65">
        <f t="shared" si="9"/>
        <v>0</v>
      </c>
      <c r="R50" s="65">
        <f t="shared" si="9"/>
        <v>0</v>
      </c>
      <c r="S50" s="65">
        <f t="shared" si="9"/>
        <v>0</v>
      </c>
      <c r="T50" s="65">
        <f t="shared" si="9"/>
        <v>0</v>
      </c>
      <c r="U50" s="65">
        <f t="shared" si="9"/>
        <v>0</v>
      </c>
      <c r="V50" s="65">
        <f t="shared" si="9"/>
        <v>0</v>
      </c>
      <c r="W50" s="65">
        <f t="shared" si="9"/>
        <v>0</v>
      </c>
      <c r="X50" s="65">
        <f t="shared" si="9"/>
        <v>0</v>
      </c>
      <c r="Y50" s="65">
        <f t="shared" si="9"/>
        <v>0</v>
      </c>
      <c r="Z50" s="65">
        <f t="shared" si="9"/>
        <v>0</v>
      </c>
      <c r="AA50" s="65">
        <f t="shared" si="9"/>
        <v>0</v>
      </c>
      <c r="AB50" s="65">
        <f t="shared" si="9"/>
        <v>0</v>
      </c>
      <c r="AC50" s="65">
        <f t="shared" si="9"/>
        <v>0</v>
      </c>
      <c r="AD50" s="65">
        <f t="shared" si="9"/>
        <v>0</v>
      </c>
      <c r="AE50" s="65">
        <f t="shared" si="9"/>
        <v>0</v>
      </c>
      <c r="AF50" s="65">
        <f t="shared" si="9"/>
        <v>0</v>
      </c>
      <c r="AG50" s="65">
        <f t="shared" si="9"/>
        <v>0</v>
      </c>
      <c r="AH50" s="65">
        <f t="shared" si="9"/>
        <v>0</v>
      </c>
      <c r="AI50" s="65">
        <f t="shared" si="9"/>
        <v>0</v>
      </c>
      <c r="AJ50" s="65">
        <f t="shared" si="9"/>
        <v>0</v>
      </c>
      <c r="AK50" s="65">
        <f t="shared" si="9"/>
        <v>0</v>
      </c>
      <c r="AL50" s="65">
        <f t="shared" si="9"/>
        <v>0</v>
      </c>
      <c r="AM50" s="65">
        <f t="shared" si="9"/>
        <v>0</v>
      </c>
      <c r="AN50" s="65">
        <f t="shared" si="9"/>
        <v>0</v>
      </c>
      <c r="AO50" s="65">
        <f t="shared" si="9"/>
        <v>0</v>
      </c>
      <c r="AP50" s="65">
        <f t="shared" si="9"/>
        <v>0</v>
      </c>
      <c r="AQ50" s="65">
        <f t="shared" si="9"/>
        <v>0</v>
      </c>
      <c r="AR50" s="65">
        <f t="shared" si="9"/>
        <v>0</v>
      </c>
      <c r="AS50" s="65">
        <f t="shared" si="9"/>
        <v>0</v>
      </c>
      <c r="AT50" s="65">
        <f t="shared" si="9"/>
        <v>0</v>
      </c>
      <c r="AU50" s="65">
        <f>+AU49+AU48</f>
        <v>368130000</v>
      </c>
      <c r="AV50" s="68"/>
      <c r="AW50" s="67"/>
      <c r="AX50" s="65">
        <f>+AX49+AX48</f>
        <v>368130000</v>
      </c>
      <c r="AY50" s="103">
        <f>+AY49+AY48</f>
        <v>0</v>
      </c>
    </row>
    <row r="51" spans="1:51" ht="26.25" customHeight="1" thickBot="1">
      <c r="A51" s="45"/>
      <c r="B51" s="46" t="s">
        <v>143</v>
      </c>
      <c r="C51" s="70">
        <f>+C50+C45+C41+C34+C27+C19</f>
        <v>960967778.6800001</v>
      </c>
      <c r="D51" s="70">
        <f aca="true" t="shared" si="10" ref="D51:AT51">+D50+D45+D41+D34+D27+D19</f>
        <v>73100000</v>
      </c>
      <c r="E51" s="70">
        <f t="shared" si="10"/>
        <v>27658040</v>
      </c>
      <c r="F51" s="70">
        <f t="shared" si="10"/>
        <v>0</v>
      </c>
      <c r="G51" s="70">
        <f t="shared" si="10"/>
        <v>222652570</v>
      </c>
      <c r="H51" s="70">
        <f t="shared" si="10"/>
        <v>0</v>
      </c>
      <c r="I51" s="70">
        <f t="shared" si="10"/>
        <v>424076661.9</v>
      </c>
      <c r="J51" s="70">
        <f t="shared" si="10"/>
        <v>133802215.4</v>
      </c>
      <c r="K51" s="70">
        <f t="shared" si="10"/>
        <v>146005350.21</v>
      </c>
      <c r="L51" s="70">
        <f t="shared" si="10"/>
        <v>26456468.58</v>
      </c>
      <c r="M51" s="70">
        <f t="shared" si="10"/>
        <v>36537510</v>
      </c>
      <c r="N51" s="70">
        <f t="shared" si="10"/>
        <v>5000000</v>
      </c>
      <c r="O51" s="70">
        <f t="shared" si="10"/>
        <v>3496460</v>
      </c>
      <c r="P51" s="70">
        <f t="shared" si="10"/>
        <v>0</v>
      </c>
      <c r="Q51" s="70">
        <f t="shared" si="10"/>
        <v>264064081.22</v>
      </c>
      <c r="R51" s="70">
        <f t="shared" si="10"/>
        <v>43770382.34</v>
      </c>
      <c r="S51" s="70">
        <f t="shared" si="10"/>
        <v>495584190</v>
      </c>
      <c r="T51" s="70">
        <f t="shared" si="10"/>
        <v>75893100</v>
      </c>
      <c r="U51" s="70">
        <f t="shared" si="10"/>
        <v>2252753183.91</v>
      </c>
      <c r="V51" s="70">
        <f t="shared" si="10"/>
        <v>779885407.57</v>
      </c>
      <c r="W51" s="70">
        <f t="shared" si="10"/>
        <v>3398580</v>
      </c>
      <c r="X51" s="70">
        <f t="shared" si="10"/>
        <v>0</v>
      </c>
      <c r="Y51" s="70">
        <f t="shared" si="10"/>
        <v>446187449.98</v>
      </c>
      <c r="Z51" s="70">
        <f t="shared" si="10"/>
        <v>26400000</v>
      </c>
      <c r="AA51" s="70">
        <f t="shared" si="10"/>
        <v>2686000</v>
      </c>
      <c r="AB51" s="70">
        <f t="shared" si="10"/>
        <v>0</v>
      </c>
      <c r="AC51" s="70">
        <f t="shared" si="10"/>
        <v>18400450</v>
      </c>
      <c r="AD51" s="70">
        <f t="shared" si="10"/>
        <v>1300000</v>
      </c>
      <c r="AE51" s="70">
        <f t="shared" si="10"/>
        <v>27268530</v>
      </c>
      <c r="AF51" s="70">
        <f t="shared" si="10"/>
        <v>0</v>
      </c>
      <c r="AG51" s="70">
        <f t="shared" si="10"/>
        <v>586830</v>
      </c>
      <c r="AH51" s="70">
        <f t="shared" si="10"/>
        <v>0</v>
      </c>
      <c r="AI51" s="70">
        <f t="shared" si="10"/>
        <v>0</v>
      </c>
      <c r="AJ51" s="70">
        <f t="shared" si="10"/>
        <v>0</v>
      </c>
      <c r="AK51" s="70">
        <f t="shared" si="10"/>
        <v>0</v>
      </c>
      <c r="AL51" s="70">
        <f t="shared" si="10"/>
        <v>0</v>
      </c>
      <c r="AM51" s="70">
        <f t="shared" si="10"/>
        <v>1403710</v>
      </c>
      <c r="AN51" s="70">
        <f t="shared" si="10"/>
        <v>0</v>
      </c>
      <c r="AO51" s="70">
        <f t="shared" si="10"/>
        <v>319645930</v>
      </c>
      <c r="AP51" s="70">
        <f t="shared" si="10"/>
        <v>0</v>
      </c>
      <c r="AQ51" s="70">
        <f t="shared" si="10"/>
        <v>207550</v>
      </c>
      <c r="AR51" s="70">
        <f t="shared" si="10"/>
        <v>0</v>
      </c>
      <c r="AS51" s="70">
        <f t="shared" si="10"/>
        <v>764000000</v>
      </c>
      <c r="AT51" s="70">
        <f t="shared" si="10"/>
        <v>0</v>
      </c>
      <c r="AU51" s="70">
        <f>+AU50+AU45+AU41+AU34+AU27+AU19</f>
        <v>368130000</v>
      </c>
      <c r="AV51" s="70">
        <f>+AV50+AV45+AV41+AV34+AV27+AV19</f>
        <v>0</v>
      </c>
      <c r="AW51" s="70">
        <f>+AW9</f>
        <v>0</v>
      </c>
      <c r="AX51" s="70">
        <f>+AX50+AX45+AX41+AX34+AX27+AX19</f>
        <v>6785710855.9</v>
      </c>
      <c r="AY51" s="96">
        <f>+AY50+AY45+AY41+AY34+AY27+AY19</f>
        <v>1165607573.89</v>
      </c>
    </row>
    <row r="52" ht="15.75" thickTop="1">
      <c r="A52" s="55"/>
    </row>
    <row r="53" spans="50:51" ht="15">
      <c r="AX53" s="64"/>
      <c r="AY53" s="64"/>
    </row>
    <row r="55" spans="50:51" ht="15">
      <c r="AX55" s="79"/>
      <c r="AY55" s="79"/>
    </row>
    <row r="57" spans="50:51" ht="15">
      <c r="AX57" s="64"/>
      <c r="AY57" s="64"/>
    </row>
  </sheetData>
  <sheetProtection/>
  <mergeCells count="73">
    <mergeCell ref="A5:B8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W6"/>
    <mergeCell ref="AX5:AY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C7:D7"/>
    <mergeCell ref="E7:F7"/>
    <mergeCell ref="G7:H7"/>
    <mergeCell ref="I7:J7"/>
    <mergeCell ref="K7:L7"/>
    <mergeCell ref="M7:N7"/>
    <mergeCell ref="O7:P7"/>
    <mergeCell ref="AM7:AN7"/>
    <mergeCell ref="Q7:R7"/>
    <mergeCell ref="S7:T7"/>
    <mergeCell ref="U7:V7"/>
    <mergeCell ref="W7:X7"/>
    <mergeCell ref="Y7:Z7"/>
    <mergeCell ref="AA7:AB7"/>
    <mergeCell ref="AO7:AP7"/>
    <mergeCell ref="AQ7:AR7"/>
    <mergeCell ref="AS7:AT7"/>
    <mergeCell ref="AU7:AV7"/>
    <mergeCell ref="AX7:AY7"/>
    <mergeCell ref="AC7:AD7"/>
    <mergeCell ref="AE7:AF7"/>
    <mergeCell ref="AG7:AH7"/>
    <mergeCell ref="AI7:AJ7"/>
    <mergeCell ref="AK7:A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0:F37"/>
  <sheetViews>
    <sheetView zoomScalePageLayoutView="0" workbookViewId="0" topLeftCell="A4">
      <selection activeCell="C31" sqref="C31"/>
    </sheetView>
  </sheetViews>
  <sheetFormatPr defaultColWidth="9.140625" defaultRowHeight="15"/>
  <cols>
    <col min="6" max="6" width="21.00390625" style="0" customWidth="1"/>
  </cols>
  <sheetData>
    <row r="10" ht="15">
      <c r="F10" s="89"/>
    </row>
    <row r="11" ht="15">
      <c r="F11" s="89"/>
    </row>
    <row r="12" ht="15">
      <c r="F12" s="89"/>
    </row>
    <row r="13" ht="15">
      <c r="F13" s="89"/>
    </row>
    <row r="14" ht="15">
      <c r="F14" s="89"/>
    </row>
    <row r="15" ht="15">
      <c r="F15" s="89"/>
    </row>
    <row r="16" ht="15">
      <c r="F16" s="89"/>
    </row>
    <row r="17" ht="15">
      <c r="F17" s="89"/>
    </row>
    <row r="18" ht="15">
      <c r="F18" s="89"/>
    </row>
    <row r="19" ht="15">
      <c r="F19" s="89"/>
    </row>
    <row r="20" ht="15">
      <c r="F20" s="89"/>
    </row>
    <row r="22" ht="15">
      <c r="F22" s="64"/>
    </row>
    <row r="25" ht="15">
      <c r="F25" s="89"/>
    </row>
    <row r="26" ht="15">
      <c r="F26" s="89"/>
    </row>
    <row r="27" ht="15">
      <c r="F27" s="89"/>
    </row>
    <row r="28" ht="15">
      <c r="F28" s="89"/>
    </row>
    <row r="29" ht="15">
      <c r="F29" s="89"/>
    </row>
    <row r="30" ht="15">
      <c r="F30" s="89"/>
    </row>
    <row r="31" ht="15">
      <c r="F31" s="89"/>
    </row>
    <row r="32" ht="15">
      <c r="F32" s="89"/>
    </row>
    <row r="33" ht="15">
      <c r="F33" s="89"/>
    </row>
    <row r="34" ht="15">
      <c r="F34" s="89"/>
    </row>
    <row r="35" ht="15">
      <c r="F35" s="89"/>
    </row>
    <row r="36" ht="15">
      <c r="F36" s="89"/>
    </row>
    <row r="37" ht="15">
      <c r="F37" s="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Lena Grazia Maria</cp:lastModifiedBy>
  <cp:lastPrinted>2016-07-11T14:16:01Z</cp:lastPrinted>
  <dcterms:created xsi:type="dcterms:W3CDTF">2016-06-20T09:47:51Z</dcterms:created>
  <dcterms:modified xsi:type="dcterms:W3CDTF">2016-07-18T09:44:38Z</dcterms:modified>
  <cp:category/>
  <cp:version/>
  <cp:contentType/>
  <cp:contentStatus/>
</cp:coreProperties>
</file>