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10080"/>
  </bookViews>
  <sheets>
    <sheet name="MunTOT_Contratti" sheetId="1" r:id="rId1"/>
  </sheets>
  <calcPr calcId="145621"/>
</workbook>
</file>

<file path=xl/calcChain.xml><?xml version="1.0" encoding="utf-8"?>
<calcChain xmlns="http://schemas.openxmlformats.org/spreadsheetml/2006/main">
  <c r="E23" i="1" l="1"/>
  <c r="E29" i="1"/>
  <c r="D29" i="1"/>
  <c r="E366" i="1" l="1"/>
  <c r="E448" i="1" l="1"/>
  <c r="E446" i="1"/>
  <c r="D446" i="1"/>
  <c r="E442" i="1"/>
  <c r="D442" i="1"/>
  <c r="E432" i="1"/>
  <c r="D432" i="1"/>
  <c r="E412" i="1"/>
  <c r="D412" i="1"/>
  <c r="E409" i="1"/>
  <c r="D409" i="1"/>
  <c r="E403" i="1"/>
  <c r="D380" i="1"/>
  <c r="D379" i="1"/>
  <c r="D403" i="1" s="1"/>
  <c r="E375" i="1"/>
  <c r="D375" i="1"/>
  <c r="E372" i="1"/>
  <c r="D361" i="1"/>
  <c r="E239" i="1"/>
  <c r="D239" i="1"/>
  <c r="E236" i="1"/>
  <c r="E460" i="1" s="1"/>
  <c r="D236" i="1"/>
  <c r="E230" i="1"/>
  <c r="D230" i="1"/>
  <c r="C459" i="1" s="1"/>
  <c r="E224" i="1"/>
  <c r="D224" i="1"/>
  <c r="E221" i="1"/>
  <c r="D221" i="1"/>
  <c r="E214" i="1"/>
  <c r="D214" i="1"/>
  <c r="E191" i="1"/>
  <c r="D184" i="1"/>
  <c r="D179" i="1"/>
  <c r="D173" i="1"/>
  <c r="E150" i="1"/>
  <c r="D143" i="1"/>
  <c r="D150" i="1" s="1"/>
  <c r="G110" i="1"/>
  <c r="E110" i="1"/>
  <c r="G106" i="1"/>
  <c r="E106" i="1"/>
  <c r="G104" i="1"/>
  <c r="E104" i="1"/>
  <c r="E458" i="1" s="1"/>
  <c r="D104" i="1"/>
  <c r="G100" i="1"/>
  <c r="E100" i="1"/>
  <c r="E457" i="1" s="1"/>
  <c r="D100" i="1"/>
  <c r="G96" i="1"/>
  <c r="E96" i="1"/>
  <c r="D96" i="1"/>
  <c r="E57" i="1"/>
  <c r="E74" i="1" s="1"/>
  <c r="D57" i="1"/>
  <c r="D74" i="1" s="1"/>
  <c r="E31" i="1"/>
  <c r="D31" i="1"/>
  <c r="E376" i="1" l="1"/>
  <c r="D419" i="1"/>
  <c r="C461" i="1"/>
  <c r="D32" i="1"/>
  <c r="D191" i="1"/>
  <c r="E419" i="1"/>
  <c r="E461" i="1"/>
  <c r="E32" i="1"/>
  <c r="C457" i="1"/>
  <c r="C458" i="1"/>
  <c r="E459" i="1"/>
  <c r="D453" i="1"/>
  <c r="C456" i="1"/>
  <c r="E456" i="1"/>
  <c r="G111" i="1"/>
  <c r="E111" i="1"/>
  <c r="D240" i="1"/>
  <c r="E240" i="1"/>
  <c r="D376" i="1"/>
  <c r="E453" i="1"/>
  <c r="D111" i="1"/>
  <c r="H111" i="1"/>
  <c r="C460" i="1"/>
  <c r="E462" i="1" l="1"/>
  <c r="C462" i="1"/>
</calcChain>
</file>

<file path=xl/sharedStrings.xml><?xml version="1.0" encoding="utf-8"?>
<sst xmlns="http://schemas.openxmlformats.org/spreadsheetml/2006/main" count="706" uniqueCount="316">
  <si>
    <t>Comune di Milano</t>
  </si>
  <si>
    <t>DIREZIONE MUNICIPI</t>
  </si>
  <si>
    <t>INTROITI PER CANONI DI CONCESSIONE IN USO DI LOCALI E AREE GESTITI DALLE AREE MUNICIPIO</t>
  </si>
  <si>
    <t>Municipio 1 -  anno 2017</t>
  </si>
  <si>
    <t>tipologia di procedura</t>
  </si>
  <si>
    <t>tipologia immobile/ area posseduto
indirizzo
riferimenti catastali</t>
  </si>
  <si>
    <t xml:space="preserve">canoni percepiti
</t>
  </si>
  <si>
    <t>numero contratti 
gestiti</t>
  </si>
  <si>
    <t xml:space="preserve">concessioni in uso di locali scolastici </t>
  </si>
  <si>
    <t xml:space="preserve">I.C.S. "A DIAZ"   -            Via Crocefisso 15  </t>
  </si>
  <si>
    <t xml:space="preserve">I.C. "CAVALIERI"
Via Ariberto 14                </t>
  </si>
  <si>
    <t>I.C. "CAVALIERI"
via Anco Marzio 9</t>
  </si>
  <si>
    <t xml:space="preserve">I.C. "MAJNO"                     Via Commenda 22/A                </t>
  </si>
  <si>
    <t xml:space="preserve">I.C. "MAJNO"                               Corso di P.ta Romana 112 </t>
  </si>
  <si>
    <t xml:space="preserve">I.C. "MAJNO"                      Via Quadronno 32 </t>
  </si>
  <si>
    <t xml:space="preserve">I.C.S. "GIUSTI - ASSISI"                Via Giusti 15                     </t>
  </si>
  <si>
    <t xml:space="preserve">I.C.S "MILANO - SPIGA"             Via Della Spiga                </t>
  </si>
  <si>
    <t xml:space="preserve">I.C.S "MILANO - SPIGA"                           Via Solferino           </t>
  </si>
  <si>
    <t>I.C.S "MILANO - SPIGA"             Bastioni di Porta Nuova</t>
  </si>
  <si>
    <t xml:space="preserve">IST. OMNICOMPRENSIVO "MUSICALE E STATALE"                  Via Corridoni                </t>
  </si>
  <si>
    <t xml:space="preserve">ICS. PASCOLI                   Via Ruffini 4/6                </t>
  </si>
  <si>
    <t>totale</t>
  </si>
  <si>
    <t>concessione in uso spazi multiuso</t>
  </si>
  <si>
    <t xml:space="preserve">CAM GARIBALDI                             </t>
  </si>
  <si>
    <t xml:space="preserve">CAM SCALDASOLE                             </t>
  </si>
  <si>
    <t xml:space="preserve">CAM GABELLE                           </t>
  </si>
  <si>
    <t xml:space="preserve">CAM ROMANA/VIGENTINA                            </t>
  </si>
  <si>
    <t>concessione in uso particelle ortive</t>
  </si>
  <si>
    <t xml:space="preserve">concessione d'uso immobili per progetti di sviluppo di attività culturali ed economiche </t>
  </si>
  <si>
    <t>concessioni in uso di spazi diversi dai precedenti</t>
  </si>
  <si>
    <t>concessione impianti sportivi</t>
  </si>
  <si>
    <t xml:space="preserve">Mediolanum Tennis Squash                              Via Vincenzo Monti 57 A/8                  </t>
  </si>
  <si>
    <r>
      <t xml:space="preserve">TOTALE GENERALE
</t>
    </r>
    <r>
      <rPr>
        <sz val="11"/>
        <color theme="1"/>
        <rFont val="Calibri"/>
        <family val="2"/>
        <scheme val="minor"/>
      </rPr>
      <t>importo comprensivo di I.V.A. ai sensi di legge</t>
    </r>
  </si>
  <si>
    <t>Municipio 2 -  anno 2017</t>
  </si>
  <si>
    <t>concessione in uso di locali scolastici</t>
  </si>
  <si>
    <r>
      <rPr>
        <sz val="10"/>
        <color theme="1"/>
        <rFont val="Calibri"/>
        <family val="2"/>
        <scheme val="minor"/>
      </rPr>
      <t>I.C.S. PAOLO E LARISSA PINI -</t>
    </r>
    <r>
      <rPr>
        <sz val="11"/>
        <color theme="1"/>
        <rFont val="Calibri"/>
        <family val="2"/>
        <scheme val="minor"/>
      </rPr>
      <t xml:space="preserve"> via S. Erlembardo, 4</t>
    </r>
  </si>
  <si>
    <r>
      <rPr>
        <sz val="10"/>
        <color theme="1"/>
        <rFont val="Calibri"/>
        <family val="2"/>
        <scheme val="minor"/>
      </rPr>
      <t>I.C.S. PAOLO E LARISSA PINI -</t>
    </r>
    <r>
      <rPr>
        <sz val="11"/>
        <color theme="1"/>
        <rFont val="Calibri"/>
        <family val="2"/>
        <scheme val="minor"/>
      </rPr>
      <t>Via Cesalpino, 38</t>
    </r>
  </si>
  <si>
    <r>
      <rPr>
        <sz val="10"/>
        <color theme="1"/>
        <rFont val="Calibri"/>
        <family val="2"/>
        <scheme val="minor"/>
      </rPr>
      <t>I.C.S. PAOLO E LARISSA PINI -</t>
    </r>
    <r>
      <rPr>
        <sz val="11"/>
        <color theme="1"/>
        <rFont val="Calibri"/>
        <family val="2"/>
        <scheme val="minor"/>
      </rPr>
      <t>Via Cesalpino, 40</t>
    </r>
  </si>
  <si>
    <t>I.C.S. GALVANI -
Via Galvani, 7</t>
  </si>
  <si>
    <t>I.C.S. GALVANI -
Via Fara, 32</t>
  </si>
  <si>
    <t>I.C.S. GIACOSA - 
Via Giacosa, 46</t>
  </si>
  <si>
    <t>I.C.S. GIACOSA - 
Via Russo, 23/27</t>
  </si>
  <si>
    <t>I.C. CALVINO _
Via Frigia, 4</t>
  </si>
  <si>
    <t>I.C. CALVINO _
Via S. Uguzzone</t>
  </si>
  <si>
    <t>I.C. CALVINO - 
Via Carnovali, 19</t>
  </si>
  <si>
    <t>I.C. CALVINO - 
Via Mattei, 12</t>
  </si>
  <si>
    <t>I.C. CIRESOLA - 
Viale Brianza, 18</t>
  </si>
  <si>
    <t>I.C. CIRESOLA - 
Via Venini, 80</t>
  </si>
  <si>
    <t>I.C. ARBE ZARA - 
Viale Zara, 96</t>
  </si>
  <si>
    <t>I.C.S. FRANCESCHI - 
Via Cagliero, 20</t>
  </si>
  <si>
    <t>I.C.S. FRANCESCHI - 
Via Muzio, 5</t>
  </si>
  <si>
    <t>C. D. PERASSO - 
Via Bottego, 4</t>
  </si>
  <si>
    <t>C.D. PERASSO - 
Via San Mamete</t>
  </si>
  <si>
    <r>
      <rPr>
        <sz val="9"/>
        <color theme="1"/>
        <rFont val="Calibri"/>
        <family val="2"/>
        <scheme val="minor"/>
      </rPr>
      <t>I.C.S. LOCATELLI QUASIMODO _</t>
    </r>
    <r>
      <rPr>
        <sz val="11"/>
        <color theme="1"/>
        <rFont val="Calibri"/>
        <family val="2"/>
        <scheme val="minor"/>
      </rPr>
      <t xml:space="preserve"> 
Via della Giustizia, 6</t>
    </r>
  </si>
  <si>
    <r>
      <rPr>
        <sz val="9"/>
        <color theme="1"/>
        <rFont val="Calibri"/>
        <family val="2"/>
        <scheme val="minor"/>
      </rPr>
      <t>I.C.S. LOCATELLI QUASIMODO _</t>
    </r>
    <r>
      <rPr>
        <sz val="11"/>
        <color theme="1"/>
        <rFont val="Calibri"/>
        <family val="2"/>
        <scheme val="minor"/>
      </rPr>
      <t xml:space="preserve"> 
Via Bottelli, 1</t>
    </r>
  </si>
  <si>
    <t>C.P.I.A. 5 - 
Via Pontano, 43</t>
  </si>
  <si>
    <t>ex chiesetta del Parco Trotter Via Mosso, 7 - FG 235 - MAPP 21</t>
  </si>
  <si>
    <t>Anfiteatro Martesana L.go Martiri Iracheni della Libertà, 1 - FG 203 - MAPP 59</t>
  </si>
  <si>
    <t>Cascina Turro P.zza Governo Provvisorio N. 9 - FG 201 - MAPP 76</t>
  </si>
  <si>
    <t>Orti Urbani - area sita in Via Nuoro/Alghero - FG 146 - MAPP 437</t>
  </si>
  <si>
    <t>Anfiteatro Martesana (COMIN) L.go Parco in memoria dei martiri iracheni vittime del terrorismo civ. 1 - FG 203 - MAPP 61</t>
  </si>
  <si>
    <t>Chiosco Parco Adriano - Giardino Franca Rame - FG 110 - MAPP 83</t>
  </si>
  <si>
    <t>Municipio 3 -  anno 2017</t>
  </si>
  <si>
    <t>U.E. 16 - Via Stoppani</t>
  </si>
  <si>
    <t>primaria Elsa Morante - Via T. Pini, 3 Milano</t>
  </si>
  <si>
    <t>primaria Scarpa - Via Clericetti, 22 - Milano</t>
  </si>
  <si>
    <t>primaria M. di Savioa e C. Borromeo - Via Casati, 6- Milano</t>
  </si>
  <si>
    <t>primaria Bonetti -a Via Tajani, 12 - Milano</t>
  </si>
  <si>
    <t>primaria Nolli-Arquati - Viale Romagna, 16/18 - Milano</t>
  </si>
  <si>
    <t>primaria E. Toti - Via Cima, 15 - Milano</t>
  </si>
  <si>
    <t>primaria L. da Vinci - P.zza L. Da Vinci, 2 - Milano</t>
  </si>
  <si>
    <t>primaria Pisacane - Via Pisacane, 9 - Milano</t>
  </si>
  <si>
    <t>primaria Tito Speri - Via N.A. Porpora, 11 - Milano</t>
  </si>
  <si>
    <t>primaria Bacone - Via Matteucci, 3 - Milano</t>
  </si>
  <si>
    <t>primaria Stoppani - Via Stoppani, 1 Milano</t>
  </si>
  <si>
    <t>Primaria E. Fermi - Via Carnia, 32 - Milano</t>
  </si>
  <si>
    <t>priamaria Munari - Via Feltre, 68/1 - Milano</t>
  </si>
  <si>
    <t>secondaria B Cairoli - Via Pascal, 35 - Milano</t>
  </si>
  <si>
    <t>secondaria Locatelli-Oriani - Via Pisacane, 13 - Milano</t>
  </si>
  <si>
    <t>secondaria Q. di Vona - Via Sacchini, 34 - Milano</t>
  </si>
  <si>
    <t>secondaria C. da Sienda - Via Monteverdi, 6 _ Milano</t>
  </si>
  <si>
    <t>secondaria Buzzati - Via Maniago, 30</t>
  </si>
  <si>
    <t>Spazio multiuso Auditorium "S. Cerri"- Via V. Peroni, 56 - Milano</t>
  </si>
  <si>
    <t>Spazio multiuso sala Consiliare "G.Galli" - Via Sansovino, 9 - Milano</t>
  </si>
  <si>
    <t>Spazio Multiuso - palestra Via T. Pini, 1 - Milano</t>
  </si>
  <si>
    <t>Orti Urbani - Via Canelli - Milano</t>
  </si>
  <si>
    <t>Orti Urbani - Via Folli - Milano</t>
  </si>
  <si>
    <t>Orti Urbani - Via Rizzoli - Milano</t>
  </si>
  <si>
    <t xml:space="preserve">Bar Via V. Peroni, 56 </t>
  </si>
  <si>
    <t>Impianto Sportivo "Scarioni" - Via Tucidide, 10  Milano</t>
  </si>
  <si>
    <t>Municipio 4 - anno 2017</t>
  </si>
  <si>
    <t>pr. Via Martinengo   n. 34/6 (palestra e aula)</t>
  </si>
  <si>
    <t>second. Via Cova n. 5 (palestra)</t>
  </si>
  <si>
    <t>prim. Via Mezzofanti n. 23 (palestra e aula)</t>
  </si>
  <si>
    <t>prim. Via  Ravenna       n. 15 (palestra)</t>
  </si>
  <si>
    <t>prim. Morosini      n. 11/13 (palestra e aula)</t>
  </si>
  <si>
    <t>prim. Via Colletta n. 49/51 (palestra aula)</t>
  </si>
  <si>
    <t>prim. Via  Decorati n. 10  (palestra)</t>
  </si>
  <si>
    <t>prim. Via Monte Piana n. 4 (palestra e aula)</t>
  </si>
  <si>
    <t>second. Via Mincio n. 21 (palestra)</t>
  </si>
  <si>
    <t>second. Via Bezzecca      n. 20 (palestra)</t>
  </si>
  <si>
    <t>prim. Via  M. Velino     n. 24 (palestra e aula)</t>
  </si>
  <si>
    <t>prim. Via Oglio n. 20 (palestra e aula)</t>
  </si>
  <si>
    <t>prim. Via Polesine n. 12 (palestra)</t>
  </si>
  <si>
    <t>second. Via M. Popera     n. 12 (palestra)</t>
  </si>
  <si>
    <t>sec. Via Martinengo n. 34/6 (palestra)</t>
  </si>
  <si>
    <t>second. Via De Andreis   n. 10 (palestra e aula)</t>
  </si>
  <si>
    <t>prim. Via  Mugello n. 5 (palestra e aula)</t>
  </si>
  <si>
    <t>second. V. Dalmazia n. 4 (palestra)</t>
  </si>
  <si>
    <t>prim. Via Meleri 14 (palestra)</t>
  </si>
  <si>
    <t>Chiosco di Via Pizzolpasso 7</t>
  </si>
  <si>
    <t xml:space="preserve">Sala del Polo  Ferrara   P.le Ferrara 4 </t>
  </si>
  <si>
    <t>CAM Mondolfo             Via Mondolfo 2</t>
  </si>
  <si>
    <t>Sala 5° piano Centro Civico Via Oglio 18</t>
  </si>
  <si>
    <t>Sala Bibl. Calvairate   V. Ciceri Visconti 2</t>
  </si>
  <si>
    <t>Sala del Centro Civico di Viale Ungheria 29</t>
  </si>
  <si>
    <t>Sala del CAM di Via Parea 26</t>
  </si>
  <si>
    <t xml:space="preserve">Mapp. 532 particelle ortive site tra le Vie Bonfadini-Monte Cimone-Varsavia </t>
  </si>
  <si>
    <t>area di mq. 10.000 circa del "Parco Gino Cassinis"</t>
  </si>
  <si>
    <t>Municipio 5 - anno 2017</t>
  </si>
  <si>
    <t>scuola arcadia 22</t>
  </si>
  <si>
    <t>scuola feraboli 44</t>
  </si>
  <si>
    <t>scuola saponaro 36</t>
  </si>
  <si>
    <t>scuola wolf ferrari 6</t>
  </si>
  <si>
    <t>scuola via dei guarneri 21</t>
  </si>
  <si>
    <t>scuola palmieri 24</t>
  </si>
  <si>
    <t>scuola san giacomo 1</t>
  </si>
  <si>
    <t>scuola boifava 52</t>
  </si>
  <si>
    <t>scuola antonini 50</t>
  </si>
  <si>
    <t>scuola bognetti 15</t>
  </si>
  <si>
    <t>scuola heine 2</t>
  </si>
  <si>
    <t>scuola bocconi 17</t>
  </si>
  <si>
    <t>scuola giulio romano</t>
  </si>
  <si>
    <t>scuola vittadini 10</t>
  </si>
  <si>
    <t>scuola vallarsa 19</t>
  </si>
  <si>
    <t>scuola pescarenico 2</t>
  </si>
  <si>
    <t>scuola pescarenico 6</t>
  </si>
  <si>
    <t>scuola brunacci 2/4</t>
  </si>
  <si>
    <t>scuola gentilino 14</t>
  </si>
  <si>
    <t>scuola tabacchi 15</t>
  </si>
  <si>
    <t>CAM GRATOSOGLIO via Saponaro 30</t>
  </si>
  <si>
    <t>CAM STADERA via Palmieri 20</t>
  </si>
  <si>
    <t>CAM TIBALDI viale Tibaldi 41</t>
  </si>
  <si>
    <t>CAM VERRO via Verro 87</t>
  </si>
  <si>
    <t>CAM BOIFAVA via Boifava 17</t>
  </si>
  <si>
    <t>Via Teresa Noce/Gratosoglio</t>
  </si>
  <si>
    <t>Vaiano Valle</t>
  </si>
  <si>
    <t>Via Bottoni/Rogers</t>
  </si>
  <si>
    <t>Via Selvanesco</t>
  </si>
  <si>
    <t>Municipio 6 -  anno 2017</t>
  </si>
  <si>
    <t>note</t>
  </si>
  <si>
    <t>Scuola Primaria
via Anemoni, 8</t>
  </si>
  <si>
    <t>sono indicate solo le concessioni onerose</t>
  </si>
  <si>
    <t>Scuola Secondaria
via Anemoni, 10</t>
  </si>
  <si>
    <t>Scuola Primaria
via Bergognone, 2/4</t>
  </si>
  <si>
    <t>Scuola Primaria
via De Nicola, 2</t>
  </si>
  <si>
    <t>Scuola Secondaria
via De Nicola, 40</t>
  </si>
  <si>
    <t>Scuola Primaria
via dei Narcisi, 2</t>
  </si>
  <si>
    <t>Scuola Primaria
via delle Foppette, 1</t>
  </si>
  <si>
    <t>Scuola Primaria
via Pestalozzi, 13</t>
  </si>
  <si>
    <t>Scuola Secondaria
via Rosalba Carriera, 12</t>
  </si>
  <si>
    <t>Scuola Primaria
via Salerno, 3</t>
  </si>
  <si>
    <t>Scuola Secondaria
via Salerno, 1</t>
  </si>
  <si>
    <t>Scuola Primaria
via San Colombano, 8</t>
  </si>
  <si>
    <t>Scuola Primaria
via Scrosati, 3</t>
  </si>
  <si>
    <t>Scuola Secondaria
via Scrosati, 4</t>
  </si>
  <si>
    <t>Scuola Primaria
via Tosi, 21</t>
  </si>
  <si>
    <t>Scuola Primaria
via Crivelli, 3</t>
  </si>
  <si>
    <t>Scuola Primaria
via Vigevano, 19</t>
  </si>
  <si>
    <t>Scuola Secondaria
via Zuara, 7</t>
  </si>
  <si>
    <t>Scuola Primaria
via Zuara, 9</t>
  </si>
  <si>
    <t>Scuola Secondaria
Via S. Colombano 8</t>
  </si>
  <si>
    <t>Ex-Fornace - Alzaia Naviglio Pavese n. 16 - Milano</t>
  </si>
  <si>
    <t>solo concessioni a pagamento, non sono state inserite le concessioni gratuite</t>
  </si>
  <si>
    <t>Spazio Culturale Seicentro via Savona n. 99 - Milano</t>
  </si>
  <si>
    <t>Salone CAM SAN Paolino -  via San Paolino 18 - Milano</t>
  </si>
  <si>
    <t>Salone CAM La Spezia-  via La Spezia 26/1 - Milano</t>
  </si>
  <si>
    <t>CENTRO MILANO DONNA - via Faenza 29</t>
  </si>
  <si>
    <t>concessione gratuita</t>
  </si>
  <si>
    <t>Aula Consiliare Renzo Ornella - viale Legioni Romane, 54 - Milano</t>
  </si>
  <si>
    <t>Orti Barona - via De Finetti/via Danusso -  Milano</t>
  </si>
  <si>
    <t>su 94 particelle ortive</t>
  </si>
  <si>
    <t>orti  Fontanili - via Gozzoli/via Parri - Milano</t>
  </si>
  <si>
    <t xml:space="preserve"> su 60 particelle ortive  - </t>
  </si>
  <si>
    <t>Edicola Radetzky - Darsena, viale Gorizia - foglio 474/mapp.352 parte-</t>
  </si>
  <si>
    <t>concessione pluriennale 2015/2019  a titolo gratuito</t>
  </si>
  <si>
    <t>Spazio Ex Deposito della Biblioteca di via S. Paolino 18- p. terra</t>
  </si>
  <si>
    <t>concessione pluriennale 2015/2021 importo tot per 6 anni  €  8.820, ( di cui € 8625,40 a scomputo d'oneri  ed € 194,60 pagatI NEL 2015)</t>
  </si>
  <si>
    <t>La casa delle artiste - Spazio Alda Merini
via Magolfa 32 (foglio 437- mapp.629,660 e 628)</t>
  </si>
  <si>
    <t>concessione pluriennale 2014/2017  a titolo gratuito rinnovata fino al 2020</t>
  </si>
  <si>
    <t>via San Vigilio 45</t>
  </si>
  <si>
    <t xml:space="preserve"> Aggiudicata in concessione gratuita a Fondazione Caritas Ambrosiana Onlus per 5 anni MA NON ANCORA ASSEGNATA  CON CONTRATTO IN ATTESA NULLA OSTA MM che ha aperto una causa legale con precedente locatario</t>
  </si>
  <si>
    <t>Palestra via S.Paolino 4 (la scuola è chiusa e inagibile)</t>
  </si>
  <si>
    <t>concessione pluriennale 2015/2017  a titolo gratuito scad. 30/06/2017 rinnovata fino al 30/06/18</t>
  </si>
  <si>
    <t>Centro Polifunzionale "Angelo Valdameri" TRE CASTELLI, via Martinelli n. 53 - Milano</t>
  </si>
  <si>
    <r>
      <rPr>
        <sz val="11"/>
        <rFont val="Calibri"/>
        <family val="2"/>
        <scheme val="minor"/>
      </rPr>
      <t>4 concessioni pluriennali 2011/2016 importo concessioni € 7.167,20  a scomputo d'oneri attraverso realizzazione di iniziative per la zona sono a carico dei concessionari gli</t>
    </r>
    <r>
      <rPr>
        <b/>
        <sz val="11"/>
        <rFont val="Calibri"/>
        <family val="2"/>
        <scheme val="minor"/>
      </rPr>
      <t xml:space="preserve"> oneri accessori: </t>
    </r>
    <r>
      <rPr>
        <sz val="11"/>
        <rFont val="Calibri"/>
        <family val="2"/>
        <scheme val="minor"/>
      </rPr>
      <t>spese acqua/luce/riscaldamento</t>
    </r>
  </si>
  <si>
    <t>Spazio Santi - via Santi 8 - Milano</t>
  </si>
  <si>
    <t>concessione pluriennale 2010/2019 importo concessioni €  7.900,79 (a scomputo d'oneri)  le utenze sono intestate a loro</t>
  </si>
  <si>
    <t>VIA Ovada 38</t>
  </si>
  <si>
    <t>concessione pluriennale 2017/2018 importo concessioni €  2.760,00 (a scomputo d'oneri) le utenze sono intestate a loro</t>
  </si>
  <si>
    <t>CENTRO“CASETTA ANEMONI”
Via degli Anemoni n. 6 - Milano</t>
  </si>
  <si>
    <t>concessione pluriennale 2013/2023 importo concessioni € € 3.450,00 (a scomputo d'oneri) le utenze sono intestate a loro</t>
  </si>
  <si>
    <t>Casetta Odazio - via Odazio 7 - Milano</t>
  </si>
  <si>
    <t xml:space="preserve">concessione pluriennale  dal 17/06/2014 al 31/05/2021 concessione a scomputo d'oneri, le utenze sono a carico dell'associazione </t>
  </si>
  <si>
    <t>via Bari 18</t>
  </si>
  <si>
    <t>concessione d'uso a Polisportiva Le Lumache</t>
  </si>
  <si>
    <t>via Parenzo 2/1</t>
  </si>
  <si>
    <r>
      <rPr>
        <b/>
        <sz val="11"/>
        <color theme="1"/>
        <rFont val="Calibri"/>
        <family val="2"/>
        <scheme val="minor"/>
      </rPr>
      <t xml:space="preserve">sono morosi - </t>
    </r>
    <r>
      <rPr>
        <sz val="11"/>
        <color theme="1"/>
        <rFont val="Calibri"/>
        <family val="2"/>
        <scheme val="minor"/>
      </rPr>
      <t>ma è stata prorogata la concessione fino al 30/06/2017 a Milano Sport e Promozione Soc. Coop.sport. Dilet. A r.l.,  fino a riassegnazione con nuovo bando che partirà dal 2018</t>
    </r>
  </si>
  <si>
    <t>Municipio 7 -  anno 2017</t>
  </si>
  <si>
    <t>VIA MARTINETTI N.25</t>
  </si>
  <si>
    <t>PIAZZA SICILIA N. 2</t>
  </si>
  <si>
    <t>VIA B MILESI N. 4</t>
  </si>
  <si>
    <t>VIA VAL D'INTELVI N. 11</t>
  </si>
  <si>
    <t>VIA FF AA 279</t>
  </si>
  <si>
    <t>VIA VITERBO N. 31</t>
  </si>
  <si>
    <t>VIA MASSAUA N. 5</t>
  </si>
  <si>
    <t>VIA MOISE' LORIA N. 37</t>
  </si>
  <si>
    <t>VIA FF AA 65</t>
  </si>
  <si>
    <t>VIA MONTEBALDO N. 11</t>
  </si>
  <si>
    <t>VIA VALDAGNO N. 8</t>
  </si>
  <si>
    <t>VIA CONSTANT N.15</t>
  </si>
  <si>
    <t xml:space="preserve">VIA AIRAGHI N. 42 </t>
  </si>
  <si>
    <t>VIA MASSUA N. 5</t>
  </si>
  <si>
    <t>VIA A DA BAGGIO N. 60</t>
  </si>
  <si>
    <t>VIA RASORI N. 19</t>
  </si>
  <si>
    <t>PIAZZA AXUM N. 5</t>
  </si>
  <si>
    <t>MONTEBALDO N. 11</t>
  </si>
  <si>
    <t>VIA LAMENNAIS N. 20</t>
  </si>
  <si>
    <t>VIA SAN GIUSTO N. 65</t>
  </si>
  <si>
    <t>VIA A. DA BAGGIO N. 60</t>
  </si>
  <si>
    <t>VIA MAURI N. 10</t>
  </si>
  <si>
    <t>VIA DEI SALICI N. 2</t>
  </si>
  <si>
    <t>VIA DON GNOCCHI N. 25</t>
  </si>
  <si>
    <t>VIA FF AA N. 65</t>
  </si>
  <si>
    <t>VIA MARTINETTI N. 25</t>
  </si>
  <si>
    <t xml:space="preserve">VIA FF AA N. 65 BIS DI NOVEMBRE </t>
  </si>
  <si>
    <t>VIA DELLE BETULLE N. 17</t>
  </si>
  <si>
    <t>VIA B. MILESI N. 4</t>
  </si>
  <si>
    <t>VIA PISTOIA N. 30</t>
  </si>
  <si>
    <t>VIA CONSTANT N. 19</t>
  </si>
  <si>
    <t>VIA COLONNA N. 42</t>
  </si>
  <si>
    <t>VIA MARTINETTI N. 25 BIS</t>
  </si>
  <si>
    <t>VIA CRIMEA N. 22</t>
  </si>
  <si>
    <t>€ 1417.35</t>
  </si>
  <si>
    <t xml:space="preserve">VIA SAN GIUSTO </t>
  </si>
  <si>
    <t>VIA VALDANGO N. 8</t>
  </si>
  <si>
    <t>VIA ULIVI N. 6</t>
  </si>
  <si>
    <t>VIA PARAVIA N. 83</t>
  </si>
  <si>
    <t>VIA LAMENNIAS N. 20</t>
  </si>
  <si>
    <t>Auditorium Grande via Betulle 39</t>
  </si>
  <si>
    <t>Palestra Via Manaresi</t>
  </si>
  <si>
    <t>Sala Olivetani Via A.Da Baggio 55</t>
  </si>
  <si>
    <t>Sala Consiliare Via A.Da Baggio 55</t>
  </si>
  <si>
    <t>locale Via delle Betulle 39</t>
  </si>
  <si>
    <t>via Castrovillari, 14</t>
  </si>
  <si>
    <t>via Molinetto, 64</t>
  </si>
  <si>
    <t>Municipio 8 -  anno 2017</t>
  </si>
  <si>
    <t>Scuola dell'infanzia via Sapri, 25</t>
  </si>
  <si>
    <t>Scuola primaria via Brocchi, 5</t>
  </si>
  <si>
    <t>Scuola primaria via C. Da Castello, 10</t>
  </si>
  <si>
    <t>Scuola primaria via Cittadini, 9</t>
  </si>
  <si>
    <t>Scuola primaria via Console Marcello, 9</t>
  </si>
  <si>
    <t>Scuola primaria via De Rossi, 2</t>
  </si>
  <si>
    <t>Scuola primaria via Delle Ande, 4</t>
  </si>
  <si>
    <t>Scuola primaria via Gattamelata, 35</t>
  </si>
  <si>
    <t>Scuola primaria via Graf, 70</t>
  </si>
  <si>
    <t>Scuola primaria via Mac Mahon, 100</t>
  </si>
  <si>
    <t>Scuola primaria via Magreglio, 1</t>
  </si>
  <si>
    <t>Scuola primaria via Mantegna, 10</t>
  </si>
  <si>
    <t>Scuola primaria via Moscati, 1</t>
  </si>
  <si>
    <t>Scuola primaria  via Val Lagarina, 44</t>
  </si>
  <si>
    <t>Scuola primaria via Visconti, 16</t>
  </si>
  <si>
    <t>Scuola sec. di 1° grado via C. da Castello, 9</t>
  </si>
  <si>
    <t>Scuola sec. di 1° grado via Gallarate, 15</t>
  </si>
  <si>
    <t>Scuola sec. di 1° grado via Graf, 74</t>
  </si>
  <si>
    <t>Scuola sec. di 1° grado via Linneo, 2</t>
  </si>
  <si>
    <t>Scuola sec. di 1° grado via Ojetti, 13</t>
  </si>
  <si>
    <t>Scuola sec. di 1° grado via Orsini, 25</t>
  </si>
  <si>
    <t>Scuola sec. di 1° grado via Quarenghi, 14</t>
  </si>
  <si>
    <t>Scuola sec. di 1° grado via Sapri, 50</t>
  </si>
  <si>
    <t>Scuola sec. di 1° grado via Uccello, 1/A</t>
  </si>
  <si>
    <t>Auditorium via Quarenghi, 21</t>
  </si>
  <si>
    <t>Atrio sala consiliare via Quarenghi  21</t>
  </si>
  <si>
    <t>CAM Lessona via Lessona, 20</t>
  </si>
  <si>
    <t>CAM Lampugnano via Lampugnano, 145</t>
  </si>
  <si>
    <t>CAM Pecetta via della Pecetta, 29</t>
  </si>
  <si>
    <t>via V Maggio</t>
  </si>
  <si>
    <t>via Aldini</t>
  </si>
  <si>
    <t>Municipio 9 -  anno 2017</t>
  </si>
  <si>
    <t xml:space="preserve">I.C. LOCATELLI/QUASIMODO
SCUOLA PRIMARIA DI VIA VEGLIA N. 80
</t>
  </si>
  <si>
    <t>I.C. CESARE CANTU'
Primaria di via dei Braschi n. 12</t>
  </si>
  <si>
    <t>I.C. SORELLE AGAZZI
Scuola Primaria 
Piazza Gasparri n. 6</t>
  </si>
  <si>
    <t>I.C. ARBE - ZARA
Scuola Secondaria Primo Grado di via Sarca n. 24</t>
  </si>
  <si>
    <t>I.C. DON ORIONE
Scuole Primaria di via Fabriano n. 4, Va Iseo n.7, Secondaria Primo Grado via Sand n. 32</t>
  </si>
  <si>
    <t>I.C. SANDRO PERTINI
Scuola Primaria di Via da Bussero n. 9
Scuola Secondaria di Via T Mann n. 8
Scuola Secondaria di Via Asturie n. 1</t>
  </si>
  <si>
    <t>I.C. SCIALOIA
aule dei plessi
PRIMARIA SCIALOIA
SECOND SCIALOIA</t>
  </si>
  <si>
    <t>I.C. CONFALONIERI
palestra plesso
Scuola Primaria di via Crespi 1</t>
  </si>
  <si>
    <t>I.C. LOCCHI
palestra
Scuola Primaria
via Cesari n. 38</t>
  </si>
  <si>
    <t>I.C. MAFFUCCI/GUICCIARDI/BODIO
aula magna
Scuola Prim.Guicciardi 1</t>
  </si>
  <si>
    <t xml:space="preserve">Via Sant'Arnaldo 17 Cassina anna - rustico </t>
  </si>
  <si>
    <t>Via Sant'Arnaldo 17 Cassina anna - Palestrina</t>
  </si>
  <si>
    <t>Via Sant'Arnaldo 17 Cassina anna - Auditorium</t>
  </si>
  <si>
    <t>Via Sant'Arnaldo 17 Cassina anna - Anfiteatro</t>
  </si>
  <si>
    <t>Viale Cà Granda 19 - Auditorium</t>
  </si>
  <si>
    <t>Viale Affori 21 - Sala</t>
  </si>
  <si>
    <t>Via Empoli 9/2 - Sala</t>
  </si>
  <si>
    <t>Via Ciriè 9 - Palestra CAM</t>
  </si>
  <si>
    <t>Via Ciriè 9 - Sala Teatro CAM</t>
  </si>
  <si>
    <t>Cassina Anna - Via Sant'Arnaldo 17</t>
  </si>
  <si>
    <t>Via Cosenz</t>
  </si>
  <si>
    <t>Via Cascina dei Prati</t>
  </si>
  <si>
    <t>Viale Affori 21 - Locali Villa Viva</t>
  </si>
  <si>
    <t>Totale Municipi -  anno 2017</t>
  </si>
  <si>
    <t>canoni percepiti</t>
  </si>
  <si>
    <r>
      <t xml:space="preserve">TOTALE GENERALE
</t>
    </r>
    <r>
      <rPr>
        <sz val="11"/>
        <rFont val="Calibri"/>
        <family val="2"/>
        <scheme val="minor"/>
      </rPr>
      <t>importo comprensivo di I.V.A. ai sensi di legge</t>
    </r>
  </si>
  <si>
    <t>immobile di C.so di Porta Romana116/B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</si>
</sst>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0;[Red]0"/>
    <numFmt numFmtId="165" formatCode="&quot;€&quot;\ #,##0.0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Frutiger"/>
    </font>
    <font>
      <b/>
      <sz val="11"/>
      <color rgb="FFFF0000"/>
      <name val="Calibri"/>
      <family val="2"/>
      <scheme val="minor"/>
    </font>
    <font>
      <sz val="10.5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5" tint="-0.249977111117893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vertical="center" wrapText="1"/>
    </xf>
    <xf numFmtId="44" fontId="1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center" wrapText="1"/>
    </xf>
    <xf numFmtId="44" fontId="0" fillId="0" borderId="8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164" fontId="0" fillId="0" borderId="8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0" xfId="0" applyFont="1" applyAlignment="1"/>
    <xf numFmtId="0" fontId="0" fillId="0" borderId="8" xfId="0" applyBorder="1" applyAlignment="1" applyProtection="1">
      <alignment horizont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 applyProtection="1">
      <alignment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44" fontId="0" fillId="0" borderId="8" xfId="0" applyNumberFormat="1" applyFont="1" applyBorder="1" applyAlignment="1">
      <alignment vertical="center"/>
    </xf>
    <xf numFmtId="44" fontId="0" fillId="0" borderId="8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8" xfId="0" applyFont="1" applyFill="1" applyBorder="1" applyAlignment="1" applyProtection="1">
      <alignment vertical="center"/>
    </xf>
    <xf numFmtId="164" fontId="8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44" fontId="1" fillId="0" borderId="8" xfId="0" applyNumberFormat="1" applyFont="1" applyBorder="1" applyAlignment="1">
      <alignment vertical="center"/>
    </xf>
    <xf numFmtId="44" fontId="0" fillId="0" borderId="0" xfId="0" applyNumberFormat="1"/>
    <xf numFmtId="0" fontId="0" fillId="0" borderId="9" xfId="0" applyFont="1" applyBorder="1" applyAlignment="1" applyProtection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4" fontId="1" fillId="0" borderId="13" xfId="0" applyNumberFormat="1" applyFont="1" applyBorder="1" applyAlignment="1">
      <alignment vertical="center"/>
    </xf>
    <xf numFmtId="44" fontId="3" fillId="0" borderId="10" xfId="0" applyNumberFormat="1" applyFont="1" applyBorder="1" applyAlignment="1"/>
    <xf numFmtId="0" fontId="0" fillId="0" borderId="7" xfId="0" applyFont="1" applyFill="1" applyBorder="1" applyAlignment="1" applyProtection="1">
      <alignment vertical="center"/>
    </xf>
    <xf numFmtId="0" fontId="0" fillId="0" borderId="7" xfId="0" applyFont="1" applyFill="1" applyBorder="1" applyAlignment="1">
      <alignment vertical="center"/>
    </xf>
    <xf numFmtId="44" fontId="0" fillId="0" borderId="7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Alignment="1">
      <alignment vertical="center" wrapText="1"/>
    </xf>
    <xf numFmtId="44" fontId="0" fillId="0" borderId="11" xfId="0" applyNumberFormat="1" applyBorder="1" applyAlignment="1">
      <alignment vertical="center"/>
    </xf>
    <xf numFmtId="44" fontId="1" fillId="0" borderId="7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44" fontId="0" fillId="0" borderId="8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44" fontId="1" fillId="0" borderId="8" xfId="0" applyNumberFormat="1" applyFont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 wrapText="1"/>
    </xf>
    <xf numFmtId="44" fontId="0" fillId="0" borderId="8" xfId="0" applyNumberFormat="1" applyFont="1" applyBorder="1" applyAlignment="1">
      <alignment vertical="center" wrapText="1"/>
    </xf>
    <xf numFmtId="0" fontId="0" fillId="0" borderId="7" xfId="0" applyFont="1" applyFill="1" applyBorder="1" applyAlignment="1" applyProtection="1">
      <alignment horizontal="center" vertical="top" wrapText="1"/>
    </xf>
    <xf numFmtId="44" fontId="0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0" fillId="0" borderId="7" xfId="0" applyFont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1" fillId="3" borderId="18" xfId="0" applyFont="1" applyFill="1" applyBorder="1" applyAlignment="1">
      <alignment horizontal="center" wrapText="1"/>
    </xf>
    <xf numFmtId="44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wrapText="1"/>
    </xf>
    <xf numFmtId="0" fontId="1" fillId="0" borderId="11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1" fillId="0" borderId="20" xfId="0" applyNumberFormat="1" applyFont="1" applyBorder="1"/>
    <xf numFmtId="0" fontId="0" fillId="0" borderId="1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vertical="center" wrapText="1"/>
    </xf>
    <xf numFmtId="0" fontId="1" fillId="0" borderId="20" xfId="0" applyFont="1" applyFill="1" applyBorder="1" applyAlignment="1">
      <alignment vertical="center" wrapText="1"/>
    </xf>
    <xf numFmtId="44" fontId="0" fillId="0" borderId="16" xfId="0" applyNumberFormat="1" applyBorder="1" applyAlignment="1">
      <alignment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44" fontId="0" fillId="0" borderId="22" xfId="0" applyNumberFormat="1" applyFont="1" applyFill="1" applyBorder="1" applyAlignment="1">
      <alignment vertical="center"/>
    </xf>
    <xf numFmtId="164" fontId="0" fillId="0" borderId="26" xfId="0" applyNumberFormat="1" applyFill="1" applyBorder="1" applyAlignment="1">
      <alignment horizontal="center" vertical="center"/>
    </xf>
    <xf numFmtId="44" fontId="0" fillId="0" borderId="11" xfId="0" applyNumberFormat="1" applyFont="1" applyFill="1" applyBorder="1" applyAlignment="1">
      <alignment vertical="center"/>
    </xf>
    <xf numFmtId="164" fontId="0" fillId="0" borderId="15" xfId="0" applyNumberForma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4" fontId="0" fillId="0" borderId="22" xfId="0" applyNumberFormat="1" applyFill="1" applyBorder="1" applyAlignment="1">
      <alignment vertical="center"/>
    </xf>
    <xf numFmtId="44" fontId="0" fillId="0" borderId="11" xfId="0" applyNumberFormat="1" applyFill="1" applyBorder="1" applyAlignment="1">
      <alignment vertical="center"/>
    </xf>
    <xf numFmtId="0" fontId="0" fillId="0" borderId="8" xfId="0" applyBorder="1"/>
    <xf numFmtId="44" fontId="0" fillId="0" borderId="16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9" xfId="0" applyFill="1" applyBorder="1"/>
    <xf numFmtId="44" fontId="0" fillId="0" borderId="8" xfId="0" applyNumberFormat="1" applyBorder="1" applyAlignment="1">
      <alignment vertical="center"/>
    </xf>
    <xf numFmtId="44" fontId="0" fillId="0" borderId="8" xfId="0" applyNumberFormat="1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vertical="center"/>
    </xf>
    <xf numFmtId="44" fontId="1" fillId="0" borderId="13" xfId="0" applyNumberFormat="1" applyFont="1" applyBorder="1" applyAlignment="1">
      <alignment horizontal="right" vertical="center" wrapText="1"/>
    </xf>
    <xf numFmtId="0" fontId="0" fillId="0" borderId="7" xfId="0" applyFill="1" applyBorder="1" applyAlignment="1">
      <alignment vertical="center"/>
    </xf>
    <xf numFmtId="44" fontId="0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 applyProtection="1">
      <alignment horizontal="center" vertical="center"/>
    </xf>
    <xf numFmtId="0" fontId="3" fillId="0" borderId="0" xfId="0" applyFont="1" applyBorder="1" applyAlignment="1"/>
    <xf numFmtId="0" fontId="0" fillId="0" borderId="8" xfId="0" applyFont="1" applyBorder="1" applyAlignment="1">
      <alignment horizontal="center" vertical="center"/>
    </xf>
    <xf numFmtId="0" fontId="13" fillId="2" borderId="8" xfId="0" applyFont="1" applyFill="1" applyBorder="1" applyAlignment="1">
      <alignment wrapText="1"/>
    </xf>
    <xf numFmtId="44" fontId="6" fillId="2" borderId="8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wrapText="1"/>
    </xf>
    <xf numFmtId="0" fontId="0" fillId="0" borderId="11" xfId="0" applyFont="1" applyBorder="1" applyAlignment="1" applyProtection="1">
      <alignment horizontal="center" vertical="center"/>
    </xf>
    <xf numFmtId="0" fontId="14" fillId="2" borderId="8" xfId="0" applyFont="1" applyFill="1" applyBorder="1" applyAlignment="1">
      <alignment wrapText="1"/>
    </xf>
    <xf numFmtId="0" fontId="0" fillId="0" borderId="0" xfId="0" applyAlignment="1">
      <alignment horizont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7" xfId="0" applyFont="1" applyFill="1" applyBorder="1" applyAlignment="1" applyProtection="1">
      <alignment vertical="center" wrapText="1"/>
    </xf>
    <xf numFmtId="0" fontId="0" fillId="0" borderId="7" xfId="0" applyFont="1" applyFill="1" applyBorder="1" applyAlignment="1">
      <alignment vertical="center" wrapText="1"/>
    </xf>
    <xf numFmtId="164" fontId="0" fillId="0" borderId="7" xfId="0" applyNumberFormat="1" applyFont="1" applyBorder="1"/>
    <xf numFmtId="0" fontId="0" fillId="0" borderId="4" xfId="0" applyFont="1" applyFill="1" applyBorder="1" applyAlignment="1" applyProtection="1">
      <alignment vertical="center" wrapText="1"/>
    </xf>
    <xf numFmtId="0" fontId="0" fillId="0" borderId="16" xfId="0" applyFont="1" applyFill="1" applyBorder="1" applyAlignment="1" applyProtection="1">
      <alignment vertical="center" wrapText="1"/>
    </xf>
    <xf numFmtId="44" fontId="0" fillId="0" borderId="16" xfId="0" applyNumberFormat="1" applyFont="1" applyFill="1" applyBorder="1" applyAlignment="1" applyProtection="1">
      <alignment horizontal="right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44" fontId="0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vertical="center" wrapText="1"/>
    </xf>
    <xf numFmtId="0" fontId="1" fillId="0" borderId="19" xfId="0" applyFont="1" applyFill="1" applyBorder="1" applyAlignment="1">
      <alignment vertical="center" wrapText="1"/>
    </xf>
    <xf numFmtId="44" fontId="0" fillId="0" borderId="11" xfId="0" applyNumberFormat="1" applyFont="1" applyFill="1" applyBorder="1" applyAlignment="1" applyProtection="1">
      <alignment horizontal="right" vertical="center" wrapText="1"/>
    </xf>
    <xf numFmtId="44" fontId="1" fillId="0" borderId="20" xfId="0" applyNumberFormat="1" applyFont="1" applyFill="1" applyBorder="1" applyAlignment="1" applyProtection="1">
      <alignment horizontal="right" vertical="center" wrapText="1"/>
    </xf>
    <xf numFmtId="44" fontId="1" fillId="0" borderId="19" xfId="0" applyNumberFormat="1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44" fontId="1" fillId="0" borderId="20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horizontal="center" vertical="center"/>
    </xf>
    <xf numFmtId="0" fontId="0" fillId="0" borderId="7" xfId="0" applyFill="1" applyBorder="1" applyAlignment="1" applyProtection="1">
      <alignment vertical="center"/>
    </xf>
    <xf numFmtId="44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horizontal="center" vertical="center"/>
    </xf>
    <xf numFmtId="0" fontId="1" fillId="0" borderId="13" xfId="0" applyFont="1" applyBorder="1" applyAlignment="1" applyProtection="1">
      <alignment vertical="center" wrapText="1"/>
    </xf>
    <xf numFmtId="0" fontId="1" fillId="0" borderId="13" xfId="0" applyFont="1" applyBorder="1" applyAlignment="1">
      <alignment vertical="center"/>
    </xf>
    <xf numFmtId="164" fontId="1" fillId="0" borderId="13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wrapText="1"/>
    </xf>
    <xf numFmtId="44" fontId="6" fillId="2" borderId="7" xfId="0" applyNumberFormat="1" applyFont="1" applyFill="1" applyBorder="1" applyAlignment="1">
      <alignment vertical="center"/>
    </xf>
    <xf numFmtId="0" fontId="1" fillId="0" borderId="20" xfId="0" applyFont="1" applyBorder="1" applyAlignment="1">
      <alignment horizontal="center" wrapText="1"/>
    </xf>
    <xf numFmtId="165" fontId="1" fillId="0" borderId="20" xfId="0" applyNumberFormat="1" applyFont="1" applyBorder="1"/>
    <xf numFmtId="165" fontId="1" fillId="0" borderId="13" xfId="0" applyNumberFormat="1" applyFont="1" applyBorder="1" applyAlignment="1">
      <alignment vertical="center"/>
    </xf>
    <xf numFmtId="165" fontId="0" fillId="0" borderId="7" xfId="0" applyNumberFormat="1" applyBorder="1"/>
    <xf numFmtId="164" fontId="0" fillId="0" borderId="7" xfId="0" applyNumberFormat="1" applyBorder="1"/>
    <xf numFmtId="165" fontId="0" fillId="0" borderId="7" xfId="0" applyNumberFormat="1" applyFont="1" applyBorder="1"/>
    <xf numFmtId="0" fontId="0" fillId="0" borderId="0" xfId="0" applyFont="1" applyAlignment="1">
      <alignment horizontal="center" vertical="center"/>
    </xf>
    <xf numFmtId="44" fontId="1" fillId="0" borderId="20" xfId="0" applyNumberFormat="1" applyFont="1" applyBorder="1" applyAlignment="1">
      <alignment vertical="center" wrapText="1"/>
    </xf>
    <xf numFmtId="0" fontId="1" fillId="0" borderId="19" xfId="0" applyFont="1" applyBorder="1" applyAlignment="1" applyProtection="1">
      <alignment vertical="center" wrapText="1"/>
    </xf>
    <xf numFmtId="0" fontId="1" fillId="0" borderId="19" xfId="0" applyFont="1" applyBorder="1" applyAlignment="1">
      <alignment vertical="center"/>
    </xf>
    <xf numFmtId="44" fontId="1" fillId="0" borderId="19" xfId="0" applyNumberFormat="1" applyFont="1" applyBorder="1" applyAlignment="1">
      <alignment vertical="center" wrapText="1"/>
    </xf>
    <xf numFmtId="166" fontId="1" fillId="0" borderId="19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vertical="center" wrapText="1"/>
    </xf>
    <xf numFmtId="44" fontId="0" fillId="0" borderId="7" xfId="0" applyNumberFormat="1" applyBorder="1" applyAlignment="1">
      <alignment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44" fontId="1" fillId="0" borderId="20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44" fontId="0" fillId="0" borderId="7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 wrapText="1"/>
    </xf>
    <xf numFmtId="164" fontId="1" fillId="0" borderId="20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44" fontId="1" fillId="0" borderId="19" xfId="0" applyNumberFormat="1" applyFont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 wrapText="1"/>
    </xf>
    <xf numFmtId="44" fontId="1" fillId="0" borderId="20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4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44" fontId="0" fillId="0" borderId="7" xfId="0" applyNumberFormat="1" applyFont="1" applyBorder="1" applyAlignment="1">
      <alignment horizontal="center" vertical="center"/>
    </xf>
    <xf numFmtId="44" fontId="8" fillId="0" borderId="7" xfId="0" applyNumberFormat="1" applyFont="1" applyBorder="1" applyAlignment="1">
      <alignment horizontal="center" vertical="center"/>
    </xf>
    <xf numFmtId="44" fontId="9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44" fontId="1" fillId="0" borderId="20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7" xfId="0" applyFill="1" applyBorder="1" applyAlignment="1" applyProtection="1">
      <alignment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/>
    <xf numFmtId="164" fontId="1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44" fontId="1" fillId="0" borderId="20" xfId="0" applyNumberFormat="1" applyFont="1" applyBorder="1" applyAlignment="1">
      <alignment horizontal="right" vertical="center" wrapText="1"/>
    </xf>
    <xf numFmtId="164" fontId="0" fillId="0" borderId="19" xfId="0" applyNumberFormat="1" applyFont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>
      <alignment vertical="center"/>
    </xf>
    <xf numFmtId="44" fontId="0" fillId="0" borderId="11" xfId="0" applyNumberFormat="1" applyFont="1" applyBorder="1" applyAlignment="1">
      <alignment horizontal="right" vertical="center" wrapText="1"/>
    </xf>
    <xf numFmtId="164" fontId="0" fillId="0" borderId="11" xfId="0" applyNumberFormat="1" applyFont="1" applyBorder="1" applyAlignment="1">
      <alignment horizontal="center" vertical="center"/>
    </xf>
    <xf numFmtId="0" fontId="1" fillId="0" borderId="19" xfId="0" applyFont="1" applyFill="1" applyBorder="1" applyAlignment="1" applyProtection="1">
      <alignment vertical="center" wrapText="1"/>
    </xf>
    <xf numFmtId="0" fontId="0" fillId="0" borderId="16" xfId="0" applyFont="1" applyFill="1" applyBorder="1" applyAlignment="1" applyProtection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4" fontId="1" fillId="0" borderId="34" xfId="0" applyNumberFormat="1" applyFont="1" applyBorder="1"/>
    <xf numFmtId="164" fontId="0" fillId="0" borderId="2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0" fillId="0" borderId="25" xfId="0" applyNumberFormat="1" applyFont="1" applyBorder="1" applyAlignment="1">
      <alignment wrapText="1"/>
    </xf>
    <xf numFmtId="165" fontId="0" fillId="0" borderId="25" xfId="0" applyNumberFormat="1" applyBorder="1" applyAlignment="1">
      <alignment wrapText="1"/>
    </xf>
    <xf numFmtId="165" fontId="0" fillId="0" borderId="15" xfId="0" applyNumberFormat="1" applyBorder="1" applyAlignment="1">
      <alignment wrapText="1"/>
    </xf>
    <xf numFmtId="165" fontId="0" fillId="0" borderId="26" xfId="0" applyNumberFormat="1" applyFill="1" applyBorder="1" applyAlignment="1">
      <alignment wrapText="1"/>
    </xf>
    <xf numFmtId="165" fontId="0" fillId="0" borderId="15" xfId="0" applyNumberFormat="1" applyFill="1" applyBorder="1" applyAlignment="1">
      <alignment wrapText="1"/>
    </xf>
    <xf numFmtId="165" fontId="8" fillId="0" borderId="26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Fill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9" fillId="0" borderId="12" xfId="0" applyFont="1" applyBorder="1" applyAlignment="1" applyProtection="1">
      <alignment vertical="center" wrapText="1"/>
    </xf>
    <xf numFmtId="0" fontId="9" fillId="0" borderId="13" xfId="0" applyFont="1" applyBorder="1" applyAlignment="1">
      <alignment vertical="center"/>
    </xf>
    <xf numFmtId="44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44" fontId="9" fillId="0" borderId="20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horizontal="center" vertical="center"/>
    </xf>
    <xf numFmtId="44" fontId="9" fillId="0" borderId="11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2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164" fontId="0" fillId="0" borderId="1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9" xfId="0" applyBorder="1" applyAlignment="1">
      <alignment vertical="center"/>
    </xf>
    <xf numFmtId="165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5"/>
  <sheetViews>
    <sheetView tabSelected="1" zoomScaleNormal="100" workbookViewId="0">
      <selection activeCell="F458" sqref="F458"/>
    </sheetView>
  </sheetViews>
  <sheetFormatPr defaultRowHeight="15" x14ac:dyDescent="0.25"/>
  <cols>
    <col min="1" max="1" width="6.5703125" style="115" customWidth="1"/>
    <col min="2" max="2" width="45.140625" customWidth="1"/>
    <col min="3" max="3" width="22" customWidth="1"/>
    <col min="4" max="4" width="14.85546875" customWidth="1"/>
    <col min="5" max="5" width="16.28515625" customWidth="1"/>
    <col min="6" max="6" width="72.7109375" customWidth="1"/>
    <col min="7" max="8" width="12" bestFit="1" customWidth="1"/>
  </cols>
  <sheetData>
    <row r="1" spans="1:6" ht="30" customHeight="1" x14ac:dyDescent="0.3">
      <c r="A1" s="1" t="s">
        <v>0</v>
      </c>
    </row>
    <row r="2" spans="1:6" ht="30" customHeight="1" thickBot="1" x14ac:dyDescent="0.35">
      <c r="A2" s="1" t="s">
        <v>1</v>
      </c>
      <c r="C2" s="2"/>
      <c r="D2" s="3"/>
    </row>
    <row r="3" spans="1:6" ht="35.25" customHeight="1" thickBot="1" x14ac:dyDescent="0.3">
      <c r="A3" s="259" t="s">
        <v>2</v>
      </c>
      <c r="B3" s="260"/>
      <c r="C3" s="260"/>
      <c r="D3" s="260"/>
      <c r="E3" s="261"/>
      <c r="F3" s="195"/>
    </row>
    <row r="4" spans="1:6" ht="25.5" customHeight="1" x14ac:dyDescent="0.25">
      <c r="A4" s="242"/>
      <c r="B4" s="243"/>
      <c r="C4" s="244" t="s">
        <v>3</v>
      </c>
      <c r="D4" s="245"/>
      <c r="E4" s="246"/>
      <c r="F4" s="4" t="s">
        <v>150</v>
      </c>
    </row>
    <row r="5" spans="1:6" ht="63.75" customHeight="1" x14ac:dyDescent="0.25">
      <c r="A5" s="247" t="s">
        <v>4</v>
      </c>
      <c r="B5" s="247"/>
      <c r="C5" s="5" t="s">
        <v>5</v>
      </c>
      <c r="D5" s="6" t="s">
        <v>6</v>
      </c>
      <c r="E5" s="6" t="s">
        <v>7</v>
      </c>
      <c r="F5" s="239"/>
    </row>
    <row r="6" spans="1:6" ht="30" x14ac:dyDescent="0.25">
      <c r="A6" s="7"/>
      <c r="B6" s="8" t="s">
        <v>8</v>
      </c>
      <c r="C6" s="190" t="s">
        <v>9</v>
      </c>
      <c r="D6" s="9">
        <v>263.32</v>
      </c>
      <c r="E6" s="192">
        <v>2</v>
      </c>
      <c r="F6" s="240"/>
    </row>
    <row r="7" spans="1:6" ht="42" customHeight="1" x14ac:dyDescent="0.25">
      <c r="A7" s="7"/>
      <c r="B7" s="8" t="s">
        <v>8</v>
      </c>
      <c r="C7" s="192" t="s">
        <v>10</v>
      </c>
      <c r="D7" s="9">
        <v>1258.48</v>
      </c>
      <c r="E7" s="192">
        <v>8</v>
      </c>
      <c r="F7" s="240"/>
    </row>
    <row r="8" spans="1:6" ht="42" customHeight="1" x14ac:dyDescent="0.25">
      <c r="A8" s="7"/>
      <c r="B8" s="8"/>
      <c r="C8" s="192" t="s">
        <v>11</v>
      </c>
      <c r="D8" s="9">
        <v>1030.52</v>
      </c>
      <c r="E8" s="192">
        <v>5</v>
      </c>
      <c r="F8" s="240"/>
    </row>
    <row r="9" spans="1:6" ht="58.15" customHeight="1" x14ac:dyDescent="0.25">
      <c r="A9" s="7"/>
      <c r="B9" s="8" t="s">
        <v>8</v>
      </c>
      <c r="C9" s="192" t="s">
        <v>12</v>
      </c>
      <c r="D9" s="9">
        <v>407.5</v>
      </c>
      <c r="E9" s="192">
        <v>2</v>
      </c>
      <c r="F9" s="240"/>
    </row>
    <row r="10" spans="1:6" ht="58.15" customHeight="1" x14ac:dyDescent="0.25">
      <c r="A10" s="7"/>
      <c r="B10" s="8"/>
      <c r="C10" s="192" t="s">
        <v>13</v>
      </c>
      <c r="D10" s="9">
        <v>4699.0200000000004</v>
      </c>
      <c r="E10" s="192">
        <v>2</v>
      </c>
      <c r="F10" s="240"/>
    </row>
    <row r="11" spans="1:6" ht="58.15" customHeight="1" x14ac:dyDescent="0.25">
      <c r="A11" s="7"/>
      <c r="B11" s="8"/>
      <c r="C11" s="192" t="s">
        <v>14</v>
      </c>
      <c r="D11" s="9">
        <v>832.68</v>
      </c>
      <c r="E11" s="192">
        <v>6</v>
      </c>
      <c r="F11" s="240"/>
    </row>
    <row r="12" spans="1:6" ht="45.6" customHeight="1" x14ac:dyDescent="0.25">
      <c r="A12" s="7"/>
      <c r="B12" s="8" t="s">
        <v>8</v>
      </c>
      <c r="C12" s="192" t="s">
        <v>15</v>
      </c>
      <c r="D12" s="9">
        <v>1539.94</v>
      </c>
      <c r="E12" s="192">
        <v>5</v>
      </c>
      <c r="F12" s="240"/>
    </row>
    <row r="13" spans="1:6" ht="64.900000000000006" customHeight="1" x14ac:dyDescent="0.25">
      <c r="A13" s="7"/>
      <c r="B13" s="8" t="s">
        <v>8</v>
      </c>
      <c r="C13" s="190" t="s">
        <v>16</v>
      </c>
      <c r="D13" s="9">
        <v>1766.51</v>
      </c>
      <c r="E13" s="192">
        <v>6</v>
      </c>
      <c r="F13" s="240"/>
    </row>
    <row r="14" spans="1:6" ht="64.900000000000006" customHeight="1" x14ac:dyDescent="0.25">
      <c r="A14" s="7"/>
      <c r="B14" s="8"/>
      <c r="C14" s="192" t="s">
        <v>17</v>
      </c>
      <c r="D14" s="9">
        <v>107.33</v>
      </c>
      <c r="E14" s="192">
        <v>2</v>
      </c>
      <c r="F14" s="240"/>
    </row>
    <row r="15" spans="1:6" ht="64.900000000000006" customHeight="1" x14ac:dyDescent="0.25">
      <c r="A15" s="7"/>
      <c r="B15" s="8"/>
      <c r="C15" s="192" t="s">
        <v>18</v>
      </c>
      <c r="D15" s="9">
        <v>156.11000000000001</v>
      </c>
      <c r="E15" s="192">
        <v>3</v>
      </c>
      <c r="F15" s="240"/>
    </row>
    <row r="16" spans="1:6" ht="64.900000000000006" customHeight="1" x14ac:dyDescent="0.25">
      <c r="A16" s="7"/>
      <c r="B16" s="8" t="s">
        <v>8</v>
      </c>
      <c r="C16" s="190" t="s">
        <v>19</v>
      </c>
      <c r="D16" s="9">
        <v>1810.48</v>
      </c>
      <c r="E16" s="192">
        <v>10</v>
      </c>
      <c r="F16" s="240"/>
    </row>
    <row r="17" spans="1:9" ht="35.450000000000003" customHeight="1" x14ac:dyDescent="0.25">
      <c r="A17" s="7"/>
      <c r="B17" s="8" t="s">
        <v>8</v>
      </c>
      <c r="C17" s="190" t="s">
        <v>20</v>
      </c>
      <c r="D17" s="9">
        <v>1700.41</v>
      </c>
      <c r="E17" s="192">
        <v>13</v>
      </c>
      <c r="F17" s="240"/>
    </row>
    <row r="18" spans="1:9" ht="25.5" customHeight="1" thickBot="1" x14ac:dyDescent="0.3">
      <c r="A18" s="10"/>
      <c r="B18" s="188" t="s">
        <v>21</v>
      </c>
      <c r="C18" s="189"/>
      <c r="D18" s="161">
        <v>15572.3</v>
      </c>
      <c r="E18" s="134">
        <v>64</v>
      </c>
      <c r="F18" s="240"/>
    </row>
    <row r="19" spans="1:9" ht="22.9" customHeight="1" x14ac:dyDescent="0.25">
      <c r="A19" s="12"/>
      <c r="B19" s="187" t="s">
        <v>22</v>
      </c>
      <c r="C19" s="191" t="s">
        <v>23</v>
      </c>
      <c r="D19" s="173">
        <v>2635.1</v>
      </c>
      <c r="E19" s="192">
        <v>66</v>
      </c>
      <c r="F19" s="240"/>
    </row>
    <row r="20" spans="1:9" ht="25.5" customHeight="1" x14ac:dyDescent="0.25">
      <c r="A20" s="12"/>
      <c r="B20" s="13" t="s">
        <v>22</v>
      </c>
      <c r="C20" s="192" t="s">
        <v>24</v>
      </c>
      <c r="D20" s="14">
        <v>348.3</v>
      </c>
      <c r="E20" s="192">
        <v>6</v>
      </c>
      <c r="F20" s="240"/>
      <c r="G20" s="15"/>
      <c r="H20" s="16"/>
      <c r="I20" s="16"/>
    </row>
    <row r="21" spans="1:9" ht="25.5" customHeight="1" x14ac:dyDescent="0.25">
      <c r="A21" s="12"/>
      <c r="B21" s="13" t="s">
        <v>22</v>
      </c>
      <c r="C21" s="192" t="s">
        <v>25</v>
      </c>
      <c r="D21" s="14">
        <v>361.41</v>
      </c>
      <c r="E21" s="192">
        <v>22</v>
      </c>
      <c r="F21" s="240"/>
      <c r="G21" s="15"/>
      <c r="H21" s="16"/>
      <c r="I21" s="16"/>
    </row>
    <row r="22" spans="1:9" ht="25.5" customHeight="1" x14ac:dyDescent="0.25">
      <c r="A22" s="12"/>
      <c r="B22" s="13" t="s">
        <v>22</v>
      </c>
      <c r="C22" s="192" t="s">
        <v>26</v>
      </c>
      <c r="D22" s="14">
        <v>118.5</v>
      </c>
      <c r="E22" s="192">
        <v>2</v>
      </c>
      <c r="F22" s="240"/>
      <c r="G22" s="15"/>
      <c r="H22" s="16"/>
      <c r="I22" s="16"/>
    </row>
    <row r="23" spans="1:9" ht="25.5" customHeight="1" thickBot="1" x14ac:dyDescent="0.3">
      <c r="A23" s="12"/>
      <c r="B23" s="81" t="s">
        <v>21</v>
      </c>
      <c r="C23" s="82"/>
      <c r="D23" s="161">
        <v>3463.31</v>
      </c>
      <c r="E23" s="134">
        <f>SUM(E19:E22)</f>
        <v>96</v>
      </c>
      <c r="F23" s="240"/>
      <c r="G23" s="15"/>
      <c r="H23" s="16"/>
      <c r="I23" s="16"/>
    </row>
    <row r="24" spans="1:9" ht="25.5" customHeight="1" x14ac:dyDescent="0.25">
      <c r="A24" s="248">
        <v>3</v>
      </c>
      <c r="B24" s="187" t="s">
        <v>27</v>
      </c>
      <c r="D24" s="146"/>
      <c r="E24" s="147"/>
      <c r="F24" s="240"/>
      <c r="G24" s="15"/>
      <c r="H24" s="16"/>
      <c r="I24" s="16"/>
    </row>
    <row r="25" spans="1:9" ht="25.5" customHeight="1" thickBot="1" x14ac:dyDescent="0.3">
      <c r="A25" s="249"/>
      <c r="B25" s="81" t="s">
        <v>21</v>
      </c>
      <c r="C25" s="82"/>
      <c r="D25" s="144"/>
      <c r="E25" s="77"/>
      <c r="F25" s="240"/>
      <c r="G25" s="15"/>
      <c r="H25" s="16"/>
      <c r="I25" s="16"/>
    </row>
    <row r="26" spans="1:9" ht="30" customHeight="1" x14ac:dyDescent="0.25">
      <c r="A26" s="248">
        <v>4</v>
      </c>
      <c r="B26" s="187" t="s">
        <v>28</v>
      </c>
      <c r="C26" s="79"/>
      <c r="D26" s="146"/>
      <c r="E26" s="147"/>
      <c r="F26" s="240"/>
      <c r="G26" s="15"/>
      <c r="H26" s="16"/>
      <c r="I26" s="16"/>
    </row>
    <row r="27" spans="1:9" ht="30" customHeight="1" thickBot="1" x14ac:dyDescent="0.3">
      <c r="A27" s="249"/>
      <c r="B27" s="81" t="s">
        <v>21</v>
      </c>
      <c r="C27" s="82"/>
      <c r="D27" s="144"/>
      <c r="E27" s="77"/>
      <c r="F27" s="240"/>
      <c r="G27" s="15"/>
      <c r="H27" s="16"/>
      <c r="I27" s="16"/>
    </row>
    <row r="28" spans="1:9" ht="27.75" customHeight="1" x14ac:dyDescent="0.25">
      <c r="A28" s="248">
        <v>5</v>
      </c>
      <c r="B28" s="135" t="s">
        <v>29</v>
      </c>
      <c r="C28" s="63" t="s">
        <v>315</v>
      </c>
      <c r="D28" s="14">
        <v>5000</v>
      </c>
      <c r="E28" s="192">
        <v>1</v>
      </c>
      <c r="F28" s="240"/>
      <c r="G28" s="15"/>
      <c r="H28" s="16"/>
      <c r="I28" s="16"/>
    </row>
    <row r="29" spans="1:9" ht="27.75" customHeight="1" thickBot="1" x14ac:dyDescent="0.3">
      <c r="A29" s="250"/>
      <c r="B29" s="81" t="s">
        <v>21</v>
      </c>
      <c r="C29" s="186"/>
      <c r="D29" s="161">
        <f>D28</f>
        <v>5000</v>
      </c>
      <c r="E29" s="134">
        <f>E28</f>
        <v>1</v>
      </c>
      <c r="F29" s="240"/>
      <c r="G29" s="15"/>
      <c r="H29" s="16"/>
      <c r="I29" s="16"/>
    </row>
    <row r="30" spans="1:9" ht="60" x14ac:dyDescent="0.25">
      <c r="A30" s="249">
        <v>6</v>
      </c>
      <c r="B30" s="135" t="s">
        <v>30</v>
      </c>
      <c r="C30" s="79" t="s">
        <v>31</v>
      </c>
      <c r="D30" s="173">
        <v>1798.65</v>
      </c>
      <c r="E30" s="137">
        <v>1</v>
      </c>
      <c r="F30" s="240"/>
      <c r="G30" s="15"/>
      <c r="H30" s="16"/>
      <c r="I30" s="16"/>
    </row>
    <row r="31" spans="1:9" ht="27.75" customHeight="1" thickBot="1" x14ac:dyDescent="0.3">
      <c r="A31" s="250"/>
      <c r="B31" s="81" t="s">
        <v>21</v>
      </c>
      <c r="C31" s="82"/>
      <c r="D31" s="161">
        <f>D30</f>
        <v>1798.65</v>
      </c>
      <c r="E31" s="134">
        <f>E30</f>
        <v>1</v>
      </c>
      <c r="F31" s="240"/>
      <c r="G31" s="22"/>
      <c r="H31" s="23"/>
      <c r="I31" s="23"/>
    </row>
    <row r="32" spans="1:9" ht="61.5" customHeight="1" thickBot="1" x14ac:dyDescent="0.3">
      <c r="A32" s="24"/>
      <c r="B32" s="151" t="s">
        <v>32</v>
      </c>
      <c r="C32" s="152"/>
      <c r="D32" s="161">
        <f>D31+D29+D27+D25+D23+D18</f>
        <v>25834.26</v>
      </c>
      <c r="E32" s="196">
        <f>E31+E29+E27+E25+E23+E18</f>
        <v>162</v>
      </c>
      <c r="F32" s="241"/>
    </row>
    <row r="33" spans="1:11" ht="25.5" customHeight="1" x14ac:dyDescent="0.25">
      <c r="A33" s="262"/>
      <c r="B33" s="243"/>
      <c r="C33" s="244" t="s">
        <v>33</v>
      </c>
      <c r="D33" s="245"/>
      <c r="E33" s="246"/>
      <c r="F33" s="26" t="s">
        <v>150</v>
      </c>
    </row>
    <row r="34" spans="1:11" ht="67.5" customHeight="1" thickBot="1" x14ac:dyDescent="0.3">
      <c r="A34" s="253" t="s">
        <v>4</v>
      </c>
      <c r="B34" s="253"/>
      <c r="C34" s="143" t="s">
        <v>5</v>
      </c>
      <c r="D34" s="132" t="s">
        <v>6</v>
      </c>
      <c r="E34" s="132" t="s">
        <v>7</v>
      </c>
      <c r="F34" s="236"/>
    </row>
    <row r="35" spans="1:11" ht="25.5" customHeight="1" x14ac:dyDescent="0.25">
      <c r="A35" s="255">
        <v>1</v>
      </c>
      <c r="B35" s="117" t="s">
        <v>34</v>
      </c>
      <c r="C35" s="177"/>
      <c r="D35" s="185"/>
      <c r="E35" s="168"/>
      <c r="F35" s="237"/>
      <c r="K35" s="30"/>
    </row>
    <row r="36" spans="1:11" ht="42.75" x14ac:dyDescent="0.25">
      <c r="A36" s="255"/>
      <c r="B36" s="28"/>
      <c r="C36" s="31" t="s">
        <v>35</v>
      </c>
      <c r="D36" s="14">
        <v>184.8</v>
      </c>
      <c r="E36" s="32">
        <v>2</v>
      </c>
      <c r="F36" s="237"/>
      <c r="K36" s="30"/>
    </row>
    <row r="37" spans="1:11" ht="27.75" x14ac:dyDescent="0.25">
      <c r="A37" s="255"/>
      <c r="B37" s="28"/>
      <c r="C37" s="33" t="s">
        <v>36</v>
      </c>
      <c r="D37" s="34">
        <v>3517.2</v>
      </c>
      <c r="E37" s="32">
        <v>8</v>
      </c>
      <c r="F37" s="237"/>
      <c r="K37" s="30"/>
    </row>
    <row r="38" spans="1:11" ht="27.75" x14ac:dyDescent="0.25">
      <c r="A38" s="255"/>
      <c r="B38" s="28"/>
      <c r="C38" s="33" t="s">
        <v>37</v>
      </c>
      <c r="D38" s="34">
        <v>4105.3999999999996</v>
      </c>
      <c r="E38" s="32">
        <v>6</v>
      </c>
      <c r="F38" s="237"/>
      <c r="K38" s="30"/>
    </row>
    <row r="39" spans="1:11" ht="30" x14ac:dyDescent="0.25">
      <c r="A39" s="255"/>
      <c r="B39" s="28"/>
      <c r="C39" s="33" t="s">
        <v>38</v>
      </c>
      <c r="D39" s="34">
        <v>469.01</v>
      </c>
      <c r="E39" s="32">
        <v>9</v>
      </c>
      <c r="F39" s="237"/>
      <c r="K39" s="30"/>
    </row>
    <row r="40" spans="1:11" ht="30" x14ac:dyDescent="0.25">
      <c r="A40" s="255"/>
      <c r="B40" s="28"/>
      <c r="C40" s="33" t="s">
        <v>39</v>
      </c>
      <c r="D40" s="34">
        <v>629.6</v>
      </c>
      <c r="E40" s="32">
        <v>8</v>
      </c>
      <c r="F40" s="237"/>
      <c r="K40" s="30"/>
    </row>
    <row r="41" spans="1:11" ht="30" x14ac:dyDescent="0.25">
      <c r="A41" s="255"/>
      <c r="B41" s="28"/>
      <c r="C41" s="33" t="s">
        <v>40</v>
      </c>
      <c r="D41" s="34">
        <v>13106.4</v>
      </c>
      <c r="E41" s="32">
        <v>15</v>
      </c>
      <c r="F41" s="237"/>
      <c r="K41" s="30"/>
    </row>
    <row r="42" spans="1:11" ht="30" x14ac:dyDescent="0.25">
      <c r="A42" s="255"/>
      <c r="B42" s="28"/>
      <c r="C42" s="33" t="s">
        <v>41</v>
      </c>
      <c r="D42" s="34">
        <v>5933.01</v>
      </c>
      <c r="E42" s="32">
        <v>15</v>
      </c>
      <c r="F42" s="237"/>
      <c r="K42" s="30"/>
    </row>
    <row r="43" spans="1:11" ht="30" x14ac:dyDescent="0.25">
      <c r="A43" s="255"/>
      <c r="B43" s="28"/>
      <c r="C43" s="33" t="s">
        <v>42</v>
      </c>
      <c r="D43" s="34">
        <v>1364</v>
      </c>
      <c r="E43" s="32">
        <v>2</v>
      </c>
      <c r="F43" s="237"/>
      <c r="K43" s="30"/>
    </row>
    <row r="44" spans="1:11" ht="30" x14ac:dyDescent="0.25">
      <c r="A44" s="255"/>
      <c r="B44" s="28"/>
      <c r="C44" s="33" t="s">
        <v>43</v>
      </c>
      <c r="D44" s="34">
        <v>719.08</v>
      </c>
      <c r="E44" s="32">
        <v>7</v>
      </c>
      <c r="F44" s="237"/>
      <c r="K44" s="30"/>
    </row>
    <row r="45" spans="1:11" ht="30" x14ac:dyDescent="0.25">
      <c r="A45" s="255"/>
      <c r="B45" s="28"/>
      <c r="C45" s="33" t="s">
        <v>44</v>
      </c>
      <c r="D45" s="34">
        <v>26.71</v>
      </c>
      <c r="E45" s="32">
        <v>2</v>
      </c>
      <c r="F45" s="237"/>
      <c r="K45" s="30"/>
    </row>
    <row r="46" spans="1:11" ht="30" x14ac:dyDescent="0.25">
      <c r="A46" s="255"/>
      <c r="B46" s="28"/>
      <c r="C46" s="33" t="s">
        <v>45</v>
      </c>
      <c r="D46" s="34">
        <v>2072.84</v>
      </c>
      <c r="E46" s="32">
        <v>6</v>
      </c>
      <c r="F46" s="237"/>
      <c r="K46" s="30"/>
    </row>
    <row r="47" spans="1:11" ht="30" x14ac:dyDescent="0.25">
      <c r="A47" s="255"/>
      <c r="B47" s="28"/>
      <c r="C47" s="33" t="s">
        <v>46</v>
      </c>
      <c r="D47" s="34">
        <v>1528.34</v>
      </c>
      <c r="E47" s="32">
        <v>10</v>
      </c>
      <c r="F47" s="237"/>
      <c r="K47" s="30"/>
    </row>
    <row r="48" spans="1:11" ht="30" x14ac:dyDescent="0.25">
      <c r="A48" s="255"/>
      <c r="B48" s="28"/>
      <c r="C48" s="33" t="s">
        <v>47</v>
      </c>
      <c r="D48" s="34">
        <v>1095.96</v>
      </c>
      <c r="E48" s="32">
        <v>11</v>
      </c>
      <c r="F48" s="237"/>
      <c r="K48" s="30"/>
    </row>
    <row r="49" spans="1:11" ht="30" x14ac:dyDescent="0.25">
      <c r="A49" s="255"/>
      <c r="B49" s="28"/>
      <c r="C49" s="33" t="s">
        <v>48</v>
      </c>
      <c r="D49" s="34">
        <v>1393.68</v>
      </c>
      <c r="E49" s="32">
        <v>12</v>
      </c>
      <c r="F49" s="237"/>
      <c r="K49" s="30"/>
    </row>
    <row r="50" spans="1:11" ht="30" x14ac:dyDescent="0.25">
      <c r="A50" s="255"/>
      <c r="B50" s="28"/>
      <c r="C50" s="33" t="s">
        <v>49</v>
      </c>
      <c r="D50" s="34">
        <v>3686.37</v>
      </c>
      <c r="E50" s="32">
        <v>10</v>
      </c>
      <c r="F50" s="237"/>
      <c r="K50" s="30"/>
    </row>
    <row r="51" spans="1:11" ht="30" x14ac:dyDescent="0.25">
      <c r="A51" s="255"/>
      <c r="B51" s="28"/>
      <c r="C51" s="33" t="s">
        <v>50</v>
      </c>
      <c r="D51" s="34">
        <v>4441.3999999999996</v>
      </c>
      <c r="E51" s="32">
        <v>7</v>
      </c>
      <c r="F51" s="237"/>
      <c r="K51" s="30"/>
    </row>
    <row r="52" spans="1:11" ht="30" x14ac:dyDescent="0.25">
      <c r="A52" s="255"/>
      <c r="B52" s="28"/>
      <c r="C52" s="33" t="s">
        <v>51</v>
      </c>
      <c r="D52" s="34">
        <v>690</v>
      </c>
      <c r="E52" s="32">
        <v>5</v>
      </c>
      <c r="F52" s="237"/>
      <c r="K52" s="30"/>
    </row>
    <row r="53" spans="1:11" ht="30" x14ac:dyDescent="0.25">
      <c r="A53" s="255"/>
      <c r="B53" s="28"/>
      <c r="C53" s="33" t="s">
        <v>52</v>
      </c>
      <c r="D53" s="34">
        <v>751.5</v>
      </c>
      <c r="E53" s="32">
        <v>5</v>
      </c>
      <c r="F53" s="237"/>
      <c r="K53" s="30"/>
    </row>
    <row r="54" spans="1:11" ht="42" x14ac:dyDescent="0.25">
      <c r="A54" s="255"/>
      <c r="B54" s="28"/>
      <c r="C54" s="33" t="s">
        <v>53</v>
      </c>
      <c r="D54" s="34">
        <v>5877.4</v>
      </c>
      <c r="E54" s="32">
        <v>8</v>
      </c>
      <c r="F54" s="237"/>
      <c r="K54" s="30"/>
    </row>
    <row r="55" spans="1:11" ht="42" x14ac:dyDescent="0.25">
      <c r="A55" s="255"/>
      <c r="B55" s="28"/>
      <c r="C55" s="33" t="s">
        <v>54</v>
      </c>
      <c r="D55" s="34">
        <v>2615</v>
      </c>
      <c r="E55" s="32">
        <v>8</v>
      </c>
      <c r="F55" s="237"/>
      <c r="K55" s="30"/>
    </row>
    <row r="56" spans="1:11" ht="30" x14ac:dyDescent="0.25">
      <c r="A56" s="255"/>
      <c r="B56" s="28"/>
      <c r="C56" s="33" t="s">
        <v>55</v>
      </c>
      <c r="D56" s="34">
        <v>3405.32</v>
      </c>
      <c r="E56" s="32">
        <v>6</v>
      </c>
      <c r="F56" s="237"/>
      <c r="K56" s="30"/>
    </row>
    <row r="57" spans="1:11" ht="25.5" customHeight="1" thickBot="1" x14ac:dyDescent="0.3">
      <c r="A57" s="256"/>
      <c r="B57" s="81" t="s">
        <v>21</v>
      </c>
      <c r="C57" s="82"/>
      <c r="D57" s="184">
        <f>SUM(D36:D56)</f>
        <v>57613.020000000004</v>
      </c>
      <c r="E57" s="166">
        <f>SUM(E36:E56)</f>
        <v>162</v>
      </c>
      <c r="F57" s="237"/>
      <c r="K57" s="30"/>
    </row>
    <row r="58" spans="1:11" ht="25.5" customHeight="1" x14ac:dyDescent="0.25">
      <c r="A58" s="254">
        <v>2</v>
      </c>
      <c r="B58" s="117" t="s">
        <v>22</v>
      </c>
      <c r="C58" s="177"/>
      <c r="D58" s="180"/>
      <c r="E58" s="168"/>
      <c r="F58" s="237"/>
    </row>
    <row r="59" spans="1:11" ht="45" x14ac:dyDescent="0.25">
      <c r="A59" s="255"/>
      <c r="B59" s="28"/>
      <c r="C59" s="33" t="s">
        <v>56</v>
      </c>
      <c r="D59" s="35">
        <v>535.09</v>
      </c>
      <c r="E59" s="29">
        <v>4</v>
      </c>
      <c r="F59" s="237"/>
    </row>
    <row r="60" spans="1:11" ht="60" x14ac:dyDescent="0.25">
      <c r="A60" s="255"/>
      <c r="B60" s="28"/>
      <c r="C60" s="33" t="s">
        <v>57</v>
      </c>
      <c r="D60" s="35">
        <v>403.29</v>
      </c>
      <c r="E60" s="29">
        <v>2</v>
      </c>
      <c r="F60" s="237"/>
    </row>
    <row r="61" spans="1:11" ht="25.5" customHeight="1" x14ac:dyDescent="0.25">
      <c r="A61" s="255"/>
      <c r="B61" s="28"/>
      <c r="C61" s="33" t="s">
        <v>58</v>
      </c>
      <c r="D61" s="35">
        <v>522.42999999999995</v>
      </c>
      <c r="E61" s="29">
        <v>4</v>
      </c>
      <c r="F61" s="237"/>
    </row>
    <row r="62" spans="1:11" ht="25.5" customHeight="1" thickBot="1" x14ac:dyDescent="0.3">
      <c r="A62" s="256"/>
      <c r="B62" s="81" t="s">
        <v>21</v>
      </c>
      <c r="C62" s="183"/>
      <c r="D62" s="176">
        <v>1460.81</v>
      </c>
      <c r="E62" s="166">
        <v>10</v>
      </c>
      <c r="F62" s="237"/>
    </row>
    <row r="63" spans="1:11" ht="25.5" customHeight="1" x14ac:dyDescent="0.25">
      <c r="A63" s="254">
        <v>3</v>
      </c>
      <c r="B63" s="117" t="s">
        <v>27</v>
      </c>
      <c r="C63" s="118"/>
      <c r="D63" s="181"/>
      <c r="E63" s="168"/>
      <c r="F63" s="237"/>
    </row>
    <row r="64" spans="1:11" ht="45" x14ac:dyDescent="0.25">
      <c r="A64" s="255"/>
      <c r="B64" s="28"/>
      <c r="C64" s="33" t="s">
        <v>59</v>
      </c>
      <c r="D64" s="36">
        <v>1874.14</v>
      </c>
      <c r="E64" s="29">
        <v>30</v>
      </c>
      <c r="F64" s="237"/>
    </row>
    <row r="65" spans="1:9" ht="25.5" customHeight="1" thickBot="1" x14ac:dyDescent="0.3">
      <c r="A65" s="256"/>
      <c r="B65" s="81" t="s">
        <v>21</v>
      </c>
      <c r="C65" s="82"/>
      <c r="D65" s="182">
        <v>1874.14</v>
      </c>
      <c r="E65" s="166">
        <v>30</v>
      </c>
      <c r="F65" s="237"/>
    </row>
    <row r="66" spans="1:9" ht="32.25" customHeight="1" x14ac:dyDescent="0.25">
      <c r="A66" s="254">
        <v>4</v>
      </c>
      <c r="B66" s="117" t="s">
        <v>28</v>
      </c>
      <c r="C66" s="177"/>
      <c r="D66" s="181"/>
      <c r="E66" s="168"/>
      <c r="F66" s="237"/>
    </row>
    <row r="67" spans="1:9" ht="24.75" customHeight="1" thickBot="1" x14ac:dyDescent="0.3">
      <c r="A67" s="256"/>
      <c r="B67" s="81" t="s">
        <v>21</v>
      </c>
      <c r="C67" s="82"/>
      <c r="D67" s="176"/>
      <c r="E67" s="166"/>
      <c r="F67" s="237"/>
      <c r="H67" s="37"/>
    </row>
    <row r="68" spans="1:9" ht="29.25" customHeight="1" x14ac:dyDescent="0.25">
      <c r="A68" s="254">
        <v>5</v>
      </c>
      <c r="B68" s="50" t="s">
        <v>29</v>
      </c>
      <c r="C68" s="177"/>
      <c r="D68" s="180"/>
      <c r="E68" s="168"/>
      <c r="F68" s="237"/>
    </row>
    <row r="69" spans="1:9" ht="90" x14ac:dyDescent="0.25">
      <c r="A69" s="255"/>
      <c r="B69" s="38"/>
      <c r="C69" s="33" t="s">
        <v>60</v>
      </c>
      <c r="D69" s="36">
        <v>6802.32</v>
      </c>
      <c r="E69" s="29">
        <v>1</v>
      </c>
      <c r="F69" s="237"/>
    </row>
    <row r="70" spans="1:9" ht="45" x14ac:dyDescent="0.25">
      <c r="A70" s="255"/>
      <c r="B70" s="38"/>
      <c r="C70" s="33" t="s">
        <v>61</v>
      </c>
      <c r="D70" s="36">
        <v>2701.24</v>
      </c>
      <c r="E70" s="39">
        <v>1</v>
      </c>
      <c r="F70" s="237"/>
    </row>
    <row r="71" spans="1:9" ht="25.5" customHeight="1" thickBot="1" x14ac:dyDescent="0.3">
      <c r="A71" s="256"/>
      <c r="B71" s="81" t="s">
        <v>21</v>
      </c>
      <c r="C71" s="82"/>
      <c r="D71" s="176">
        <v>9503.56</v>
      </c>
      <c r="E71" s="166">
        <v>2</v>
      </c>
      <c r="F71" s="237"/>
    </row>
    <row r="72" spans="1:9" ht="29.25" customHeight="1" x14ac:dyDescent="0.25">
      <c r="A72" s="249">
        <v>6</v>
      </c>
      <c r="B72" s="135" t="s">
        <v>30</v>
      </c>
      <c r="C72" s="177"/>
      <c r="D72" s="178"/>
      <c r="E72" s="179"/>
      <c r="F72" s="237"/>
      <c r="G72" s="15"/>
      <c r="H72" s="16"/>
      <c r="I72" s="16"/>
    </row>
    <row r="73" spans="1:9" ht="31.5" customHeight="1" thickBot="1" x14ac:dyDescent="0.3">
      <c r="A73" s="250"/>
      <c r="B73" s="81" t="s">
        <v>21</v>
      </c>
      <c r="C73" s="82"/>
      <c r="D73" s="176"/>
      <c r="E73" s="166"/>
      <c r="F73" s="237"/>
      <c r="G73" s="22"/>
      <c r="H73" s="23"/>
      <c r="I73" s="23"/>
    </row>
    <row r="74" spans="1:9" ht="85.5" customHeight="1" thickBot="1" x14ac:dyDescent="0.3">
      <c r="A74" s="40"/>
      <c r="B74" s="151" t="s">
        <v>32</v>
      </c>
      <c r="C74" s="152"/>
      <c r="D74" s="176">
        <f>D73+D71+D67+D65+D62+D57</f>
        <v>70451.53</v>
      </c>
      <c r="E74" s="175">
        <f>E73+E71+E67+E65+E62+E57</f>
        <v>204</v>
      </c>
      <c r="F74" s="238"/>
    </row>
    <row r="75" spans="1:9" ht="25.5" customHeight="1" x14ac:dyDescent="0.25">
      <c r="A75" s="251"/>
      <c r="B75" s="252"/>
      <c r="C75" s="244" t="s">
        <v>62</v>
      </c>
      <c r="D75" s="245"/>
      <c r="E75" s="246"/>
      <c r="F75" s="26" t="s">
        <v>150</v>
      </c>
    </row>
    <row r="76" spans="1:9" ht="72" customHeight="1" thickBot="1" x14ac:dyDescent="0.3">
      <c r="A76" s="253" t="s">
        <v>4</v>
      </c>
      <c r="B76" s="253"/>
      <c r="C76" s="143" t="s">
        <v>5</v>
      </c>
      <c r="D76" s="132" t="s">
        <v>6</v>
      </c>
      <c r="E76" s="132" t="s">
        <v>7</v>
      </c>
      <c r="F76" s="233"/>
    </row>
    <row r="77" spans="1:9" ht="25.5" customHeight="1" x14ac:dyDescent="0.25">
      <c r="A77" s="7"/>
      <c r="B77" s="117" t="s">
        <v>34</v>
      </c>
      <c r="C77" s="118" t="s">
        <v>63</v>
      </c>
      <c r="D77" s="173">
        <v>184.46</v>
      </c>
      <c r="E77" s="174">
        <v>2</v>
      </c>
      <c r="F77" s="234"/>
    </row>
    <row r="78" spans="1:9" ht="25.5" customHeight="1" x14ac:dyDescent="0.25">
      <c r="A78" s="254">
        <v>1</v>
      </c>
      <c r="B78" s="28"/>
      <c r="C78" s="33" t="s">
        <v>64</v>
      </c>
      <c r="D78" s="14">
        <v>3784.63</v>
      </c>
      <c r="E78" s="42">
        <v>14</v>
      </c>
      <c r="F78" s="234"/>
    </row>
    <row r="79" spans="1:9" ht="25.5" customHeight="1" x14ac:dyDescent="0.25">
      <c r="A79" s="255"/>
      <c r="B79" s="28"/>
      <c r="C79" s="33" t="s">
        <v>65</v>
      </c>
      <c r="D79" s="14">
        <v>668.77</v>
      </c>
      <c r="E79" s="42">
        <v>6</v>
      </c>
      <c r="F79" s="234"/>
    </row>
    <row r="80" spans="1:9" ht="25.5" customHeight="1" x14ac:dyDescent="0.25">
      <c r="A80" s="255"/>
      <c r="B80" s="28"/>
      <c r="C80" s="43" t="s">
        <v>66</v>
      </c>
      <c r="D80" s="14">
        <v>3344.01</v>
      </c>
      <c r="E80" s="42">
        <v>26</v>
      </c>
      <c r="F80" s="234"/>
    </row>
    <row r="81" spans="1:7" ht="25.5" customHeight="1" x14ac:dyDescent="0.25">
      <c r="A81" s="255"/>
      <c r="B81" s="28"/>
      <c r="C81" s="33" t="s">
        <v>67</v>
      </c>
      <c r="D81" s="14">
        <v>596.45000000000005</v>
      </c>
      <c r="E81" s="42">
        <v>7</v>
      </c>
      <c r="F81" s="234"/>
    </row>
    <row r="82" spans="1:7" ht="25.5" customHeight="1" x14ac:dyDescent="0.25">
      <c r="A82" s="255"/>
      <c r="B82" s="28"/>
      <c r="C82" s="33" t="s">
        <v>68</v>
      </c>
      <c r="D82" s="14">
        <v>1012.81</v>
      </c>
      <c r="E82" s="42">
        <v>12</v>
      </c>
      <c r="F82" s="234"/>
    </row>
    <row r="83" spans="1:7" ht="25.5" customHeight="1" x14ac:dyDescent="0.25">
      <c r="A83" s="255"/>
      <c r="B83" s="28"/>
      <c r="C83" s="43" t="s">
        <v>69</v>
      </c>
      <c r="D83" s="14">
        <v>490.8</v>
      </c>
      <c r="E83" s="42">
        <v>6</v>
      </c>
      <c r="F83" s="234"/>
    </row>
    <row r="84" spans="1:7" ht="25.5" customHeight="1" x14ac:dyDescent="0.25">
      <c r="A84" s="255"/>
      <c r="B84" s="28"/>
      <c r="C84" s="33" t="s">
        <v>70</v>
      </c>
      <c r="D84" s="14">
        <v>2675.42</v>
      </c>
      <c r="E84" s="42">
        <v>22</v>
      </c>
      <c r="F84" s="234"/>
    </row>
    <row r="85" spans="1:7" ht="25.5" customHeight="1" x14ac:dyDescent="0.25">
      <c r="A85" s="255"/>
      <c r="B85" s="28"/>
      <c r="C85" s="43" t="s">
        <v>71</v>
      </c>
      <c r="D85" s="14">
        <v>3029.96</v>
      </c>
      <c r="E85" s="42">
        <v>20</v>
      </c>
      <c r="F85" s="234"/>
    </row>
    <row r="86" spans="1:7" ht="25.5" customHeight="1" x14ac:dyDescent="0.25">
      <c r="A86" s="255"/>
      <c r="B86" s="28"/>
      <c r="C86" s="33" t="s">
        <v>72</v>
      </c>
      <c r="D86" s="14">
        <v>482.2</v>
      </c>
      <c r="E86" s="42">
        <v>7</v>
      </c>
      <c r="F86" s="234"/>
    </row>
    <row r="87" spans="1:7" ht="25.5" customHeight="1" x14ac:dyDescent="0.25">
      <c r="A87" s="255"/>
      <c r="B87" s="28"/>
      <c r="C87" s="33" t="s">
        <v>73</v>
      </c>
      <c r="D87" s="14">
        <v>2547.23</v>
      </c>
      <c r="E87" s="42">
        <v>16</v>
      </c>
      <c r="F87" s="234"/>
    </row>
    <row r="88" spans="1:7" ht="25.5" customHeight="1" x14ac:dyDescent="0.25">
      <c r="A88" s="255"/>
      <c r="B88" s="28"/>
      <c r="C88" s="33" t="s">
        <v>74</v>
      </c>
      <c r="D88" s="14">
        <v>5295.59</v>
      </c>
      <c r="E88" s="42">
        <v>15</v>
      </c>
      <c r="F88" s="234"/>
    </row>
    <row r="89" spans="1:7" ht="25.5" customHeight="1" x14ac:dyDescent="0.25">
      <c r="A89" s="255"/>
      <c r="B89" s="28"/>
      <c r="C89" s="33" t="s">
        <v>75</v>
      </c>
      <c r="D89" s="14">
        <v>1961.43</v>
      </c>
      <c r="E89" s="42">
        <v>11</v>
      </c>
      <c r="F89" s="234"/>
    </row>
    <row r="90" spans="1:7" ht="25.5" customHeight="1" x14ac:dyDescent="0.25">
      <c r="A90" s="255"/>
      <c r="B90" s="28"/>
      <c r="C90" s="33" t="s">
        <v>76</v>
      </c>
      <c r="D90" s="14">
        <v>2085.56</v>
      </c>
      <c r="E90" s="42">
        <v>12</v>
      </c>
      <c r="F90" s="234"/>
    </row>
    <row r="91" spans="1:7" ht="25.5" customHeight="1" x14ac:dyDescent="0.25">
      <c r="A91" s="255"/>
      <c r="B91" s="28"/>
      <c r="C91" s="33" t="s">
        <v>77</v>
      </c>
      <c r="D91" s="14">
        <v>1830.2</v>
      </c>
      <c r="E91" s="42">
        <v>6</v>
      </c>
      <c r="F91" s="234"/>
    </row>
    <row r="92" spans="1:7" ht="25.5" customHeight="1" x14ac:dyDescent="0.25">
      <c r="A92" s="255"/>
      <c r="B92" s="28"/>
      <c r="C92" s="33" t="s">
        <v>78</v>
      </c>
      <c r="D92" s="14">
        <v>2783.25</v>
      </c>
      <c r="E92" s="42">
        <v>16</v>
      </c>
      <c r="F92" s="234"/>
    </row>
    <row r="93" spans="1:7" ht="25.5" customHeight="1" x14ac:dyDescent="0.25">
      <c r="A93" s="255"/>
      <c r="B93" s="28"/>
      <c r="C93" s="33" t="s">
        <v>79</v>
      </c>
      <c r="D93" s="14">
        <v>893.4</v>
      </c>
      <c r="E93" s="42">
        <v>6</v>
      </c>
      <c r="F93" s="234"/>
    </row>
    <row r="94" spans="1:7" ht="25.5" customHeight="1" x14ac:dyDescent="0.25">
      <c r="A94" s="255"/>
      <c r="B94" s="28"/>
      <c r="C94" s="33" t="s">
        <v>80</v>
      </c>
      <c r="D94" s="14">
        <v>4845.3999999999996</v>
      </c>
      <c r="E94" s="32">
        <v>4</v>
      </c>
      <c r="F94" s="234"/>
    </row>
    <row r="95" spans="1:7" ht="25.5" customHeight="1" x14ac:dyDescent="0.25">
      <c r="A95" s="255"/>
      <c r="B95" s="28"/>
      <c r="C95" s="33" t="s">
        <v>81</v>
      </c>
      <c r="D95" s="14">
        <v>2705.1</v>
      </c>
      <c r="E95" s="32">
        <v>8</v>
      </c>
      <c r="F95" s="234"/>
    </row>
    <row r="96" spans="1:7" ht="25.5" customHeight="1" thickBot="1" x14ac:dyDescent="0.3">
      <c r="A96" s="256"/>
      <c r="B96" s="81" t="s">
        <v>21</v>
      </c>
      <c r="C96" s="82"/>
      <c r="D96" s="133">
        <f>SUM(D77:D95)</f>
        <v>41216.670000000006</v>
      </c>
      <c r="E96" s="134">
        <f>SUM(E77:E95)</f>
        <v>216</v>
      </c>
      <c r="F96" s="234"/>
      <c r="G96" s="45">
        <f>SUM(D77:D95)</f>
        <v>41216.670000000006</v>
      </c>
    </row>
    <row r="97" spans="1:9" ht="25.5" customHeight="1" x14ac:dyDescent="0.25">
      <c r="A97" s="46"/>
      <c r="B97" s="117" t="s">
        <v>22</v>
      </c>
      <c r="C97" s="118" t="s">
        <v>82</v>
      </c>
      <c r="D97" s="52">
        <v>5771.22</v>
      </c>
      <c r="E97" s="116">
        <v>46</v>
      </c>
      <c r="F97" s="234"/>
    </row>
    <row r="98" spans="1:9" ht="25.5" customHeight="1" x14ac:dyDescent="0.25">
      <c r="A98" s="46"/>
      <c r="B98" s="28" t="s">
        <v>22</v>
      </c>
      <c r="C98" s="33" t="s">
        <v>83</v>
      </c>
      <c r="D98" s="34">
        <v>1552.57</v>
      </c>
      <c r="E98" s="21">
        <v>33</v>
      </c>
      <c r="F98" s="234"/>
    </row>
    <row r="99" spans="1:9" ht="25.5" customHeight="1" x14ac:dyDescent="0.25">
      <c r="A99" s="254">
        <v>2</v>
      </c>
      <c r="B99" s="28"/>
      <c r="C99" s="33" t="s">
        <v>84</v>
      </c>
      <c r="D99" s="34">
        <v>15280.5</v>
      </c>
      <c r="E99" s="32">
        <v>19</v>
      </c>
      <c r="F99" s="234"/>
    </row>
    <row r="100" spans="1:9" ht="25.5" customHeight="1" x14ac:dyDescent="0.25">
      <c r="A100" s="256"/>
      <c r="B100" s="17" t="s">
        <v>21</v>
      </c>
      <c r="C100" s="18"/>
      <c r="D100" s="44">
        <f>SUM(D97:D99)</f>
        <v>22604.29</v>
      </c>
      <c r="E100" s="21">
        <f>SUM(E97:E99)</f>
        <v>98</v>
      </c>
      <c r="F100" s="234"/>
      <c r="G100" s="45">
        <f>SUM(D97:D99)</f>
        <v>22604.29</v>
      </c>
    </row>
    <row r="101" spans="1:9" ht="25.5" customHeight="1" x14ac:dyDescent="0.25">
      <c r="A101" s="46"/>
      <c r="B101" s="28" t="s">
        <v>27</v>
      </c>
      <c r="C101" s="33" t="s">
        <v>85</v>
      </c>
      <c r="D101" s="34">
        <v>3775.83</v>
      </c>
      <c r="E101" s="21">
        <v>76</v>
      </c>
      <c r="F101" s="234"/>
    </row>
    <row r="102" spans="1:9" ht="25.5" customHeight="1" x14ac:dyDescent="0.25">
      <c r="A102" s="46"/>
      <c r="B102" s="28" t="s">
        <v>27</v>
      </c>
      <c r="C102" s="33" t="s">
        <v>86</v>
      </c>
      <c r="D102" s="34">
        <v>1977.83</v>
      </c>
      <c r="E102" s="21">
        <v>34</v>
      </c>
      <c r="F102" s="234"/>
    </row>
    <row r="103" spans="1:9" ht="25.5" customHeight="1" x14ac:dyDescent="0.25">
      <c r="A103" s="254">
        <v>3</v>
      </c>
      <c r="B103" s="28" t="s">
        <v>27</v>
      </c>
      <c r="C103" s="33" t="s">
        <v>87</v>
      </c>
      <c r="D103" s="34">
        <v>968.5</v>
      </c>
      <c r="E103" s="21">
        <v>20</v>
      </c>
      <c r="F103" s="234"/>
    </row>
    <row r="104" spans="1:9" ht="25.5" customHeight="1" thickBot="1" x14ac:dyDescent="0.3">
      <c r="A104" s="257"/>
      <c r="B104" s="81" t="s">
        <v>21</v>
      </c>
      <c r="C104" s="170"/>
      <c r="D104" s="169">
        <f>SUM(D101:D103)</f>
        <v>6722.16</v>
      </c>
      <c r="E104" s="171">
        <f>SUM(E101:E103)</f>
        <v>130</v>
      </c>
      <c r="F104" s="234"/>
      <c r="G104" s="45">
        <f>SUM(D101:D103)</f>
        <v>6722.16</v>
      </c>
    </row>
    <row r="105" spans="1:9" ht="32.25" customHeight="1" x14ac:dyDescent="0.25">
      <c r="A105" s="254">
        <v>4</v>
      </c>
      <c r="B105" s="121" t="s">
        <v>28</v>
      </c>
      <c r="C105" s="86" t="s">
        <v>88</v>
      </c>
      <c r="D105" s="97">
        <v>9754.16</v>
      </c>
      <c r="E105" s="98">
        <v>1</v>
      </c>
      <c r="F105" s="234"/>
    </row>
    <row r="106" spans="1:9" ht="27.75" customHeight="1" thickBot="1" x14ac:dyDescent="0.3">
      <c r="A106" s="257"/>
      <c r="B106" s="81" t="s">
        <v>21</v>
      </c>
      <c r="C106" s="128"/>
      <c r="D106" s="169">
        <v>9754.16</v>
      </c>
      <c r="E106" s="134">
        <f>SUM(E105)</f>
        <v>1</v>
      </c>
      <c r="F106" s="234"/>
      <c r="G106" s="49">
        <f>D106</f>
        <v>9754.16</v>
      </c>
    </row>
    <row r="107" spans="1:9" ht="25.5" customHeight="1" x14ac:dyDescent="0.25">
      <c r="A107" s="254">
        <v>5</v>
      </c>
      <c r="B107" s="50" t="s">
        <v>29</v>
      </c>
      <c r="C107" s="51"/>
      <c r="D107" s="52"/>
      <c r="E107" s="53"/>
      <c r="F107" s="234"/>
    </row>
    <row r="108" spans="1:9" ht="25.5" customHeight="1" thickBot="1" x14ac:dyDescent="0.3">
      <c r="A108" s="256"/>
      <c r="B108" s="81" t="s">
        <v>21</v>
      </c>
      <c r="C108" s="82"/>
      <c r="D108" s="133"/>
      <c r="E108" s="134"/>
      <c r="F108" s="234"/>
    </row>
    <row r="109" spans="1:9" ht="39.6" customHeight="1" x14ac:dyDescent="0.25">
      <c r="A109" s="249">
        <v>6</v>
      </c>
      <c r="B109" s="135" t="s">
        <v>30</v>
      </c>
      <c r="C109" s="79" t="s">
        <v>89</v>
      </c>
      <c r="D109" s="136">
        <v>1384.25</v>
      </c>
      <c r="E109" s="137">
        <v>1</v>
      </c>
      <c r="F109" s="234"/>
      <c r="G109" s="15"/>
      <c r="H109" s="16"/>
      <c r="I109" s="16"/>
    </row>
    <row r="110" spans="1:9" ht="31.5" customHeight="1" thickBot="1" x14ac:dyDescent="0.3">
      <c r="A110" s="258"/>
      <c r="B110" s="81" t="s">
        <v>21</v>
      </c>
      <c r="C110" s="128"/>
      <c r="D110" s="169">
        <v>1384.25</v>
      </c>
      <c r="E110" s="134">
        <f>SUM(E109)</f>
        <v>1</v>
      </c>
      <c r="F110" s="234"/>
      <c r="G110" s="49">
        <f>D110</f>
        <v>1384.25</v>
      </c>
      <c r="H110" s="23"/>
      <c r="I110" s="23"/>
    </row>
    <row r="111" spans="1:9" ht="63.75" customHeight="1" thickBot="1" x14ac:dyDescent="0.3">
      <c r="A111" s="40"/>
      <c r="B111" s="138" t="s">
        <v>32</v>
      </c>
      <c r="C111" s="139"/>
      <c r="D111" s="48">
        <f>D110+D106+D104+D100+D96</f>
        <v>81681.53</v>
      </c>
      <c r="E111" s="172">
        <f>E110+E106+E104+E100+E96</f>
        <v>446</v>
      </c>
      <c r="F111" s="235"/>
      <c r="G111" s="45">
        <f>SUM(G96:G110)</f>
        <v>81681.530000000013</v>
      </c>
      <c r="H111" s="57">
        <f>D110+D106+D104+D100+D96</f>
        <v>81681.53</v>
      </c>
    </row>
    <row r="112" spans="1:9" ht="25.5" customHeight="1" x14ac:dyDescent="0.25">
      <c r="A112" s="262"/>
      <c r="B112" s="263"/>
      <c r="C112" s="245" t="s">
        <v>90</v>
      </c>
      <c r="D112" s="245"/>
      <c r="E112" s="246"/>
      <c r="F112" s="26" t="s">
        <v>150</v>
      </c>
    </row>
    <row r="113" spans="1:6" ht="66" customHeight="1" thickBot="1" x14ac:dyDescent="0.3">
      <c r="A113" s="247" t="s">
        <v>4</v>
      </c>
      <c r="B113" s="247"/>
      <c r="C113" s="5" t="s">
        <v>5</v>
      </c>
      <c r="D113" s="6" t="s">
        <v>6</v>
      </c>
      <c r="E113" s="6" t="s">
        <v>7</v>
      </c>
      <c r="F113" s="236"/>
    </row>
    <row r="114" spans="1:6" ht="30" x14ac:dyDescent="0.25">
      <c r="A114" s="254">
        <v>1</v>
      </c>
      <c r="B114" s="264" t="s">
        <v>34</v>
      </c>
      <c r="C114" s="58" t="s">
        <v>91</v>
      </c>
      <c r="D114" s="59">
        <v>2070.12</v>
      </c>
      <c r="E114" s="29">
        <v>5</v>
      </c>
      <c r="F114" s="237"/>
    </row>
    <row r="115" spans="1:6" ht="30" x14ac:dyDescent="0.25">
      <c r="A115" s="255"/>
      <c r="B115" s="265"/>
      <c r="C115" s="60" t="s">
        <v>92</v>
      </c>
      <c r="D115" s="59">
        <v>216</v>
      </c>
      <c r="E115" s="29">
        <v>1</v>
      </c>
      <c r="F115" s="237"/>
    </row>
    <row r="116" spans="1:6" ht="30" x14ac:dyDescent="0.25">
      <c r="A116" s="255"/>
      <c r="B116" s="265"/>
      <c r="C116" s="60" t="s">
        <v>93</v>
      </c>
      <c r="D116" s="59">
        <v>1207.44</v>
      </c>
      <c r="E116" s="29">
        <v>4</v>
      </c>
      <c r="F116" s="237"/>
    </row>
    <row r="117" spans="1:6" ht="30" x14ac:dyDescent="0.25">
      <c r="A117" s="255"/>
      <c r="B117" s="265"/>
      <c r="C117" s="60" t="s">
        <v>94</v>
      </c>
      <c r="D117" s="59">
        <v>742.92</v>
      </c>
      <c r="E117" s="29">
        <v>2</v>
      </c>
      <c r="F117" s="237"/>
    </row>
    <row r="118" spans="1:6" ht="30" x14ac:dyDescent="0.25">
      <c r="A118" s="255"/>
      <c r="B118" s="265"/>
      <c r="C118" s="60" t="s">
        <v>95</v>
      </c>
      <c r="D118" s="59">
        <v>1855.64</v>
      </c>
      <c r="E118" s="29">
        <v>8</v>
      </c>
      <c r="F118" s="237"/>
    </row>
    <row r="119" spans="1:6" ht="30" x14ac:dyDescent="0.25">
      <c r="A119" s="255"/>
      <c r="B119" s="265"/>
      <c r="C119" s="11" t="s">
        <v>96</v>
      </c>
      <c r="D119" s="59">
        <v>829.62</v>
      </c>
      <c r="E119" s="29">
        <v>6</v>
      </c>
      <c r="F119" s="237"/>
    </row>
    <row r="120" spans="1:6" ht="30" x14ac:dyDescent="0.25">
      <c r="A120" s="255"/>
      <c r="B120" s="265"/>
      <c r="C120" s="60" t="s">
        <v>97</v>
      </c>
      <c r="D120" s="59">
        <v>723.24</v>
      </c>
      <c r="E120" s="29">
        <v>1</v>
      </c>
      <c r="F120" s="237"/>
    </row>
    <row r="121" spans="1:6" ht="30" x14ac:dyDescent="0.25">
      <c r="A121" s="255"/>
      <c r="B121" s="265"/>
      <c r="C121" s="60" t="s">
        <v>98</v>
      </c>
      <c r="D121" s="59">
        <v>1356.48</v>
      </c>
      <c r="E121" s="29">
        <v>6</v>
      </c>
      <c r="F121" s="237"/>
    </row>
    <row r="122" spans="1:6" ht="30" x14ac:dyDescent="0.25">
      <c r="A122" s="255"/>
      <c r="B122" s="265"/>
      <c r="C122" s="60" t="s">
        <v>99</v>
      </c>
      <c r="D122" s="59">
        <v>1311.18</v>
      </c>
      <c r="E122" s="29">
        <v>2</v>
      </c>
      <c r="F122" s="237"/>
    </row>
    <row r="123" spans="1:6" ht="30" x14ac:dyDescent="0.25">
      <c r="A123" s="255"/>
      <c r="B123" s="265"/>
      <c r="C123" s="60" t="s">
        <v>100</v>
      </c>
      <c r="D123" s="59">
        <v>2596.84</v>
      </c>
      <c r="E123" s="29">
        <v>3</v>
      </c>
      <c r="F123" s="237"/>
    </row>
    <row r="124" spans="1:6" ht="30" x14ac:dyDescent="0.25">
      <c r="A124" s="255"/>
      <c r="B124" s="265"/>
      <c r="C124" s="60" t="s">
        <v>101</v>
      </c>
      <c r="D124" s="59">
        <v>1464.62</v>
      </c>
      <c r="E124" s="29">
        <v>5</v>
      </c>
      <c r="F124" s="237"/>
    </row>
    <row r="125" spans="1:6" ht="30" x14ac:dyDescent="0.25">
      <c r="A125" s="255"/>
      <c r="B125" s="265"/>
      <c r="C125" s="60" t="s">
        <v>102</v>
      </c>
      <c r="D125" s="59">
        <v>1829.82</v>
      </c>
      <c r="E125" s="29">
        <v>7</v>
      </c>
      <c r="F125" s="237"/>
    </row>
    <row r="126" spans="1:6" ht="30" x14ac:dyDescent="0.25">
      <c r="A126" s="255"/>
      <c r="B126" s="265"/>
      <c r="C126" s="60" t="s">
        <v>103</v>
      </c>
      <c r="D126" s="59">
        <v>1402.2</v>
      </c>
      <c r="E126" s="29">
        <v>3</v>
      </c>
      <c r="F126" s="237"/>
    </row>
    <row r="127" spans="1:6" ht="30" x14ac:dyDescent="0.25">
      <c r="A127" s="255"/>
      <c r="B127" s="265"/>
      <c r="C127" s="60" t="s">
        <v>104</v>
      </c>
      <c r="D127" s="59">
        <v>890.52</v>
      </c>
      <c r="E127" s="29">
        <v>2</v>
      </c>
      <c r="F127" s="237"/>
    </row>
    <row r="128" spans="1:6" ht="30" x14ac:dyDescent="0.25">
      <c r="A128" s="255"/>
      <c r="B128" s="265"/>
      <c r="C128" s="60" t="s">
        <v>105</v>
      </c>
      <c r="D128" s="59">
        <v>2029.32</v>
      </c>
      <c r="E128" s="29">
        <v>5</v>
      </c>
      <c r="F128" s="237"/>
    </row>
    <row r="129" spans="1:6" ht="30" x14ac:dyDescent="0.25">
      <c r="A129" s="255"/>
      <c r="B129" s="265"/>
      <c r="C129" s="60" t="s">
        <v>106</v>
      </c>
      <c r="D129" s="59">
        <v>3025.8</v>
      </c>
      <c r="E129" s="29">
        <v>1</v>
      </c>
      <c r="F129" s="237"/>
    </row>
    <row r="130" spans="1:6" ht="30" x14ac:dyDescent="0.25">
      <c r="A130" s="255"/>
      <c r="B130" s="265"/>
      <c r="C130" s="60" t="s">
        <v>107</v>
      </c>
      <c r="D130" s="59">
        <v>1219.92</v>
      </c>
      <c r="E130" s="29">
        <v>5</v>
      </c>
      <c r="F130" s="237"/>
    </row>
    <row r="131" spans="1:6" ht="30" x14ac:dyDescent="0.25">
      <c r="A131" s="255"/>
      <c r="B131" s="265"/>
      <c r="C131" s="60" t="s">
        <v>108</v>
      </c>
      <c r="D131" s="59">
        <v>3884.22</v>
      </c>
      <c r="E131" s="29">
        <v>5</v>
      </c>
      <c r="F131" s="237"/>
    </row>
    <row r="132" spans="1:6" ht="30" x14ac:dyDescent="0.25">
      <c r="A132" s="255"/>
      <c r="B132" s="266"/>
      <c r="C132" s="61" t="s">
        <v>109</v>
      </c>
      <c r="D132" s="59">
        <v>846.24</v>
      </c>
      <c r="E132" s="29">
        <v>1</v>
      </c>
      <c r="F132" s="237"/>
    </row>
    <row r="133" spans="1:6" ht="25.5" customHeight="1" thickBot="1" x14ac:dyDescent="0.3">
      <c r="A133" s="256"/>
      <c r="B133" s="81" t="s">
        <v>21</v>
      </c>
      <c r="C133" s="82"/>
      <c r="D133" s="150">
        <v>29502.14</v>
      </c>
      <c r="E133" s="166">
        <v>72</v>
      </c>
      <c r="F133" s="237"/>
    </row>
    <row r="134" spans="1:6" ht="30" x14ac:dyDescent="0.25">
      <c r="A134" s="254">
        <v>2</v>
      </c>
      <c r="B134" s="267" t="s">
        <v>22</v>
      </c>
      <c r="C134" s="167" t="s">
        <v>110</v>
      </c>
      <c r="D134" s="66">
        <v>446.93</v>
      </c>
      <c r="E134" s="168">
        <v>22</v>
      </c>
      <c r="F134" s="237"/>
    </row>
    <row r="135" spans="1:6" ht="30" x14ac:dyDescent="0.25">
      <c r="A135" s="255"/>
      <c r="B135" s="267"/>
      <c r="C135" s="63" t="s">
        <v>111</v>
      </c>
      <c r="D135" s="64">
        <v>37.200000000000003</v>
      </c>
      <c r="E135" s="29">
        <v>4</v>
      </c>
      <c r="F135" s="237"/>
    </row>
    <row r="136" spans="1:6" ht="30" x14ac:dyDescent="0.25">
      <c r="A136" s="255"/>
      <c r="B136" s="267"/>
      <c r="C136" s="63" t="s">
        <v>112</v>
      </c>
      <c r="D136" s="64">
        <v>6.2</v>
      </c>
      <c r="E136" s="29">
        <v>2</v>
      </c>
      <c r="F136" s="237"/>
    </row>
    <row r="137" spans="1:6" ht="30" x14ac:dyDescent="0.25">
      <c r="A137" s="255"/>
      <c r="B137" s="267"/>
      <c r="C137" s="63" t="s">
        <v>113</v>
      </c>
      <c r="D137" s="64">
        <v>138.1</v>
      </c>
      <c r="E137" s="29">
        <v>3</v>
      </c>
      <c r="F137" s="237"/>
    </row>
    <row r="138" spans="1:6" ht="30" x14ac:dyDescent="0.25">
      <c r="A138" s="255"/>
      <c r="B138" s="267"/>
      <c r="C138" s="63" t="s">
        <v>114</v>
      </c>
      <c r="D138" s="64">
        <v>25</v>
      </c>
      <c r="E138" s="29">
        <v>3</v>
      </c>
      <c r="F138" s="237"/>
    </row>
    <row r="139" spans="1:6" ht="30" x14ac:dyDescent="0.25">
      <c r="A139" s="255"/>
      <c r="B139" s="267"/>
      <c r="C139" s="63" t="s">
        <v>115</v>
      </c>
      <c r="D139" s="64">
        <v>1289.5999999999999</v>
      </c>
      <c r="E139" s="29">
        <v>2</v>
      </c>
      <c r="F139" s="237"/>
    </row>
    <row r="140" spans="1:6" ht="30" x14ac:dyDescent="0.25">
      <c r="A140" s="255"/>
      <c r="B140" s="267"/>
      <c r="C140" s="63" t="s">
        <v>116</v>
      </c>
      <c r="D140" s="64">
        <v>0</v>
      </c>
      <c r="E140" s="29">
        <v>2</v>
      </c>
      <c r="F140" s="237"/>
    </row>
    <row r="141" spans="1:6" ht="25.5" customHeight="1" thickBot="1" x14ac:dyDescent="0.3">
      <c r="A141" s="256"/>
      <c r="B141" s="81" t="s">
        <v>21</v>
      </c>
      <c r="C141" s="82"/>
      <c r="D141" s="150">
        <v>1943.03</v>
      </c>
      <c r="E141" s="166">
        <v>38</v>
      </c>
      <c r="F141" s="237"/>
    </row>
    <row r="142" spans="1:6" ht="60" x14ac:dyDescent="0.25">
      <c r="A142" s="255"/>
      <c r="B142" s="65"/>
      <c r="C142" s="163" t="s">
        <v>117</v>
      </c>
      <c r="D142" s="164">
        <v>2761</v>
      </c>
      <c r="E142" s="165">
        <v>57</v>
      </c>
      <c r="F142" s="237"/>
    </row>
    <row r="143" spans="1:6" ht="30" customHeight="1" thickBot="1" x14ac:dyDescent="0.3">
      <c r="A143" s="255"/>
      <c r="B143" s="81" t="s">
        <v>21</v>
      </c>
      <c r="C143" s="160"/>
      <c r="D143" s="161">
        <f>D142</f>
        <v>2761</v>
      </c>
      <c r="E143" s="162">
        <v>57</v>
      </c>
      <c r="F143" s="237"/>
    </row>
    <row r="144" spans="1:6" ht="28.5" customHeight="1" x14ac:dyDescent="0.25">
      <c r="A144" s="254">
        <v>4</v>
      </c>
      <c r="B144" s="117" t="s">
        <v>28</v>
      </c>
      <c r="C144" s="118"/>
      <c r="D144" s="66"/>
      <c r="E144" s="159"/>
      <c r="F144" s="237"/>
    </row>
    <row r="145" spans="1:9" ht="28.5" customHeight="1" x14ac:dyDescent="0.25">
      <c r="A145" s="256"/>
      <c r="B145" s="17" t="s">
        <v>21</v>
      </c>
      <c r="C145" s="18"/>
      <c r="D145" s="62"/>
      <c r="E145" s="67"/>
      <c r="F145" s="237"/>
    </row>
    <row r="146" spans="1:9" ht="45" x14ac:dyDescent="0.25">
      <c r="A146" s="254">
        <v>5</v>
      </c>
      <c r="B146" s="38" t="s">
        <v>29</v>
      </c>
      <c r="C146" s="63" t="s">
        <v>118</v>
      </c>
      <c r="D146" s="64">
        <v>8335</v>
      </c>
      <c r="E146" s="29">
        <v>1</v>
      </c>
      <c r="F146" s="237"/>
    </row>
    <row r="147" spans="1:9" ht="25.5" customHeight="1" thickBot="1" x14ac:dyDescent="0.3">
      <c r="A147" s="256"/>
      <c r="B147" s="81" t="s">
        <v>21</v>
      </c>
      <c r="C147" s="82"/>
      <c r="D147" s="150">
        <v>8335</v>
      </c>
      <c r="E147" s="158">
        <v>1</v>
      </c>
      <c r="F147" s="237"/>
    </row>
    <row r="148" spans="1:9" ht="29.25" customHeight="1" x14ac:dyDescent="0.25">
      <c r="A148" s="249">
        <v>6</v>
      </c>
      <c r="B148" s="135" t="s">
        <v>30</v>
      </c>
      <c r="C148" s="105"/>
      <c r="D148" s="156"/>
      <c r="E148" s="157"/>
      <c r="F148" s="237"/>
      <c r="G148" s="15"/>
      <c r="H148" s="16"/>
      <c r="I148" s="16"/>
    </row>
    <row r="149" spans="1:9" ht="31.5" customHeight="1" thickBot="1" x14ac:dyDescent="0.3">
      <c r="A149" s="250"/>
      <c r="B149" s="81" t="s">
        <v>21</v>
      </c>
      <c r="C149" s="82"/>
      <c r="D149" s="150"/>
      <c r="E149" s="155"/>
      <c r="F149" s="237"/>
      <c r="G149" s="22"/>
      <c r="H149" s="23"/>
      <c r="I149" s="23"/>
    </row>
    <row r="150" spans="1:9" ht="58.5" customHeight="1" thickBot="1" x14ac:dyDescent="0.3">
      <c r="A150" s="40"/>
      <c r="B150" s="151" t="s">
        <v>32</v>
      </c>
      <c r="C150" s="152"/>
      <c r="D150" s="153">
        <f>SUM(D133+D141+D143+D147)</f>
        <v>42541.17</v>
      </c>
      <c r="E150" s="154">
        <f>SUM(E133+E141+E143+E147)</f>
        <v>168</v>
      </c>
      <c r="F150" s="238"/>
    </row>
    <row r="151" spans="1:9" ht="25.5" customHeight="1" x14ac:dyDescent="0.25">
      <c r="A151" s="262"/>
      <c r="B151" s="263"/>
      <c r="C151" s="245" t="s">
        <v>119</v>
      </c>
      <c r="D151" s="245"/>
      <c r="E151" s="246"/>
      <c r="F151" s="26" t="s">
        <v>150</v>
      </c>
    </row>
    <row r="152" spans="1:9" ht="68.25" customHeight="1" x14ac:dyDescent="0.25">
      <c r="A152" s="247" t="s">
        <v>4</v>
      </c>
      <c r="B152" s="247"/>
      <c r="C152" s="5" t="s">
        <v>5</v>
      </c>
      <c r="D152" s="6" t="s">
        <v>6</v>
      </c>
      <c r="E152" s="6" t="s">
        <v>7</v>
      </c>
      <c r="F152" s="236"/>
    </row>
    <row r="153" spans="1:9" ht="25.5" customHeight="1" x14ac:dyDescent="0.25">
      <c r="A153" s="41"/>
      <c r="B153" s="28" t="s">
        <v>34</v>
      </c>
      <c r="C153" s="33" t="s">
        <v>120</v>
      </c>
      <c r="D153" s="14">
        <v>4841</v>
      </c>
      <c r="E153" s="277"/>
      <c r="F153" s="237"/>
    </row>
    <row r="154" spans="1:9" ht="25.5" customHeight="1" x14ac:dyDescent="0.25">
      <c r="A154" s="41"/>
      <c r="B154" s="28" t="s">
        <v>34</v>
      </c>
      <c r="C154" s="33" t="s">
        <v>121</v>
      </c>
      <c r="D154" s="14">
        <v>3586.27</v>
      </c>
      <c r="E154" s="278"/>
      <c r="F154" s="237"/>
    </row>
    <row r="155" spans="1:9" ht="25.5" customHeight="1" x14ac:dyDescent="0.25">
      <c r="A155" s="41"/>
      <c r="B155" s="28" t="s">
        <v>34</v>
      </c>
      <c r="C155" s="33" t="s">
        <v>122</v>
      </c>
      <c r="D155" s="14">
        <v>0</v>
      </c>
      <c r="E155" s="278"/>
      <c r="F155" s="237"/>
    </row>
    <row r="156" spans="1:9" ht="25.5" customHeight="1" x14ac:dyDescent="0.25">
      <c r="A156" s="41"/>
      <c r="B156" s="28" t="s">
        <v>34</v>
      </c>
      <c r="C156" s="33" t="s">
        <v>123</v>
      </c>
      <c r="D156" s="14">
        <v>1853.48</v>
      </c>
      <c r="E156" s="278"/>
      <c r="F156" s="237"/>
    </row>
    <row r="157" spans="1:9" ht="25.5" customHeight="1" x14ac:dyDescent="0.25">
      <c r="A157" s="41"/>
      <c r="B157" s="28" t="s">
        <v>34</v>
      </c>
      <c r="C157" s="33" t="s">
        <v>124</v>
      </c>
      <c r="D157" s="14">
        <v>3666.71</v>
      </c>
      <c r="E157" s="278"/>
      <c r="F157" s="237"/>
    </row>
    <row r="158" spans="1:9" ht="25.5" customHeight="1" x14ac:dyDescent="0.25">
      <c r="A158" s="41"/>
      <c r="B158" s="28" t="s">
        <v>34</v>
      </c>
      <c r="C158" s="33" t="s">
        <v>125</v>
      </c>
      <c r="D158" s="14">
        <v>590.55999999999995</v>
      </c>
      <c r="E158" s="278"/>
      <c r="F158" s="237"/>
    </row>
    <row r="159" spans="1:9" ht="25.5" customHeight="1" x14ac:dyDescent="0.25">
      <c r="A159" s="41"/>
      <c r="B159" s="28" t="s">
        <v>34</v>
      </c>
      <c r="C159" s="33" t="s">
        <v>126</v>
      </c>
      <c r="D159" s="14">
        <v>831.86</v>
      </c>
      <c r="E159" s="278"/>
      <c r="F159" s="237"/>
    </row>
    <row r="160" spans="1:9" ht="25.5" customHeight="1" x14ac:dyDescent="0.25">
      <c r="A160" s="41"/>
      <c r="B160" s="28" t="s">
        <v>34</v>
      </c>
      <c r="C160" s="33" t="s">
        <v>127</v>
      </c>
      <c r="D160" s="14">
        <v>1394.83</v>
      </c>
      <c r="E160" s="278"/>
      <c r="F160" s="237"/>
    </row>
    <row r="161" spans="1:6" ht="25.5" customHeight="1" x14ac:dyDescent="0.25">
      <c r="A161" s="41"/>
      <c r="B161" s="28" t="s">
        <v>34</v>
      </c>
      <c r="C161" s="33" t="s">
        <v>128</v>
      </c>
      <c r="D161" s="14">
        <v>2500</v>
      </c>
      <c r="E161" s="278"/>
      <c r="F161" s="237"/>
    </row>
    <row r="162" spans="1:6" ht="25.5" customHeight="1" x14ac:dyDescent="0.25">
      <c r="A162" s="41"/>
      <c r="B162" s="28" t="s">
        <v>34</v>
      </c>
      <c r="C162" s="33" t="s">
        <v>129</v>
      </c>
      <c r="D162" s="14">
        <v>4181.88</v>
      </c>
      <c r="E162" s="278"/>
      <c r="F162" s="237"/>
    </row>
    <row r="163" spans="1:6" ht="25.5" customHeight="1" x14ac:dyDescent="0.25">
      <c r="A163" s="41"/>
      <c r="B163" s="28" t="s">
        <v>34</v>
      </c>
      <c r="C163" s="33" t="s">
        <v>130</v>
      </c>
      <c r="D163" s="14">
        <v>2840.07</v>
      </c>
      <c r="E163" s="278"/>
      <c r="F163" s="237"/>
    </row>
    <row r="164" spans="1:6" ht="25.5" customHeight="1" x14ac:dyDescent="0.25">
      <c r="A164" s="41"/>
      <c r="B164" s="28" t="s">
        <v>34</v>
      </c>
      <c r="C164" s="33" t="s">
        <v>131</v>
      </c>
      <c r="D164" s="14">
        <v>2864.94</v>
      </c>
      <c r="E164" s="278"/>
      <c r="F164" s="237"/>
    </row>
    <row r="165" spans="1:6" ht="25.5" customHeight="1" x14ac:dyDescent="0.25">
      <c r="A165" s="41"/>
      <c r="B165" s="28" t="s">
        <v>34</v>
      </c>
      <c r="C165" s="33" t="s">
        <v>132</v>
      </c>
      <c r="D165" s="14">
        <v>833.64</v>
      </c>
      <c r="E165" s="278"/>
      <c r="F165" s="237"/>
    </row>
    <row r="166" spans="1:6" ht="25.5" customHeight="1" x14ac:dyDescent="0.25">
      <c r="A166" s="41"/>
      <c r="B166" s="28" t="s">
        <v>34</v>
      </c>
      <c r="C166" s="33" t="s">
        <v>133</v>
      </c>
      <c r="D166" s="14">
        <v>1306.73</v>
      </c>
      <c r="E166" s="278"/>
      <c r="F166" s="237"/>
    </row>
    <row r="167" spans="1:6" ht="25.5" customHeight="1" x14ac:dyDescent="0.25">
      <c r="A167" s="41"/>
      <c r="B167" s="28" t="s">
        <v>34</v>
      </c>
      <c r="C167" s="33" t="s">
        <v>134</v>
      </c>
      <c r="D167" s="14">
        <v>1344.6</v>
      </c>
      <c r="E167" s="278"/>
      <c r="F167" s="237"/>
    </row>
    <row r="168" spans="1:6" ht="25.5" customHeight="1" x14ac:dyDescent="0.25">
      <c r="A168" s="41"/>
      <c r="B168" s="28" t="s">
        <v>34</v>
      </c>
      <c r="C168" s="33" t="s">
        <v>135</v>
      </c>
      <c r="D168" s="14">
        <v>500</v>
      </c>
      <c r="E168" s="278"/>
      <c r="F168" s="237"/>
    </row>
    <row r="169" spans="1:6" ht="25.5" customHeight="1" x14ac:dyDescent="0.25">
      <c r="A169" s="41"/>
      <c r="B169" s="28" t="s">
        <v>34</v>
      </c>
      <c r="C169" s="33" t="s">
        <v>136</v>
      </c>
      <c r="D169" s="14">
        <v>672.72</v>
      </c>
      <c r="E169" s="278"/>
      <c r="F169" s="237"/>
    </row>
    <row r="170" spans="1:6" ht="25.5" customHeight="1" x14ac:dyDescent="0.25">
      <c r="A170" s="41"/>
      <c r="B170" s="28" t="s">
        <v>34</v>
      </c>
      <c r="C170" s="33" t="s">
        <v>137</v>
      </c>
      <c r="D170" s="14">
        <v>742.26</v>
      </c>
      <c r="E170" s="278"/>
      <c r="F170" s="237"/>
    </row>
    <row r="171" spans="1:6" ht="25.5" customHeight="1" x14ac:dyDescent="0.25">
      <c r="A171" s="41"/>
      <c r="B171" s="28" t="s">
        <v>34</v>
      </c>
      <c r="C171" s="33" t="s">
        <v>138</v>
      </c>
      <c r="D171" s="14">
        <v>204.87</v>
      </c>
      <c r="E171" s="278"/>
      <c r="F171" s="237"/>
    </row>
    <row r="172" spans="1:6" ht="25.5" customHeight="1" x14ac:dyDescent="0.25">
      <c r="A172" s="41"/>
      <c r="B172" s="28" t="s">
        <v>34</v>
      </c>
      <c r="C172" s="33" t="s">
        <v>139</v>
      </c>
      <c r="D172" s="14">
        <v>1403.65</v>
      </c>
      <c r="E172" s="279"/>
      <c r="F172" s="237"/>
    </row>
    <row r="173" spans="1:6" ht="25.5" customHeight="1" thickBot="1" x14ac:dyDescent="0.3">
      <c r="A173" s="68"/>
      <c r="B173" s="81" t="s">
        <v>21</v>
      </c>
      <c r="C173" s="82"/>
      <c r="D173" s="133">
        <f>SUM(D153:D172)</f>
        <v>36160.07</v>
      </c>
      <c r="E173" s="134">
        <v>47</v>
      </c>
      <c r="F173" s="237"/>
    </row>
    <row r="174" spans="1:6" ht="25.5" customHeight="1" x14ac:dyDescent="0.25">
      <c r="A174" s="46"/>
      <c r="B174" s="117" t="s">
        <v>22</v>
      </c>
      <c r="C174" s="118" t="s">
        <v>140</v>
      </c>
      <c r="D174" s="52">
        <v>381</v>
      </c>
      <c r="E174" s="53">
        <v>15</v>
      </c>
      <c r="F174" s="237"/>
    </row>
    <row r="175" spans="1:6" ht="25.5" customHeight="1" x14ac:dyDescent="0.25">
      <c r="A175" s="46"/>
      <c r="B175" s="28" t="s">
        <v>22</v>
      </c>
      <c r="C175" s="33" t="s">
        <v>141</v>
      </c>
      <c r="D175" s="34">
        <v>158.30000000000001</v>
      </c>
      <c r="E175" s="32">
        <v>9</v>
      </c>
      <c r="F175" s="237"/>
    </row>
    <row r="176" spans="1:6" ht="25.5" customHeight="1" x14ac:dyDescent="0.25">
      <c r="A176" s="46"/>
      <c r="B176" s="28" t="s">
        <v>22</v>
      </c>
      <c r="C176" s="33" t="s">
        <v>142</v>
      </c>
      <c r="D176" s="34">
        <v>208.5</v>
      </c>
      <c r="E176" s="149">
        <v>10</v>
      </c>
      <c r="F176" s="237"/>
    </row>
    <row r="177" spans="1:9" ht="25.5" customHeight="1" x14ac:dyDescent="0.25">
      <c r="A177" s="46"/>
      <c r="B177" s="28" t="s">
        <v>22</v>
      </c>
      <c r="C177" s="33" t="s">
        <v>143</v>
      </c>
      <c r="D177" s="34">
        <v>0</v>
      </c>
      <c r="E177" s="32">
        <v>4</v>
      </c>
      <c r="F177" s="237"/>
    </row>
    <row r="178" spans="1:9" ht="26.25" customHeight="1" x14ac:dyDescent="0.25">
      <c r="A178" s="46"/>
      <c r="B178" s="69" t="s">
        <v>22</v>
      </c>
      <c r="C178" s="70" t="s">
        <v>144</v>
      </c>
      <c r="D178" s="34">
        <v>0</v>
      </c>
      <c r="E178" s="32">
        <v>1</v>
      </c>
      <c r="F178" s="237"/>
    </row>
    <row r="179" spans="1:9" ht="26.25" customHeight="1" thickBot="1" x14ac:dyDescent="0.3">
      <c r="A179" s="68"/>
      <c r="B179" s="81" t="s">
        <v>21</v>
      </c>
      <c r="C179" s="82"/>
      <c r="D179" s="133">
        <f>SUM(D174:D178)</f>
        <v>747.8</v>
      </c>
      <c r="E179" s="134">
        <v>39</v>
      </c>
      <c r="F179" s="237"/>
    </row>
    <row r="180" spans="1:9" ht="30" customHeight="1" x14ac:dyDescent="0.25">
      <c r="A180" s="46"/>
      <c r="B180" s="117" t="s">
        <v>27</v>
      </c>
      <c r="C180" s="118" t="s">
        <v>145</v>
      </c>
      <c r="D180" s="52">
        <v>369</v>
      </c>
      <c r="E180" s="53">
        <v>66</v>
      </c>
      <c r="F180" s="237"/>
    </row>
    <row r="181" spans="1:9" ht="25.5" customHeight="1" x14ac:dyDescent="0.25">
      <c r="A181" s="46"/>
      <c r="B181" s="28"/>
      <c r="C181" s="33" t="s">
        <v>146</v>
      </c>
      <c r="D181" s="34">
        <v>520</v>
      </c>
      <c r="E181" s="32">
        <v>10</v>
      </c>
      <c r="F181" s="237"/>
    </row>
    <row r="182" spans="1:9" ht="25.5" customHeight="1" x14ac:dyDescent="0.25">
      <c r="A182" s="46"/>
      <c r="B182" s="28"/>
      <c r="C182" s="33" t="s">
        <v>147</v>
      </c>
      <c r="D182" s="34">
        <v>1089</v>
      </c>
      <c r="E182" s="32">
        <v>20</v>
      </c>
      <c r="F182" s="237"/>
    </row>
    <row r="183" spans="1:9" ht="25.5" customHeight="1" x14ac:dyDescent="0.25">
      <c r="A183" s="46"/>
      <c r="B183" s="28"/>
      <c r="C183" s="33" t="s">
        <v>148</v>
      </c>
      <c r="D183" s="34">
        <v>992</v>
      </c>
      <c r="E183" s="32">
        <v>20</v>
      </c>
      <c r="F183" s="237"/>
    </row>
    <row r="184" spans="1:9" ht="25.5" customHeight="1" thickBot="1" x14ac:dyDescent="0.3">
      <c r="A184" s="68"/>
      <c r="B184" s="81" t="s">
        <v>21</v>
      </c>
      <c r="C184" s="82"/>
      <c r="D184" s="133">
        <f>SUM(D180:D183)</f>
        <v>2970</v>
      </c>
      <c r="E184" s="134">
        <v>116</v>
      </c>
      <c r="F184" s="237"/>
    </row>
    <row r="185" spans="1:9" ht="29.25" customHeight="1" x14ac:dyDescent="0.25">
      <c r="A185" s="254">
        <v>4</v>
      </c>
      <c r="B185" s="117" t="s">
        <v>28</v>
      </c>
      <c r="C185" s="118"/>
      <c r="D185" s="148"/>
      <c r="E185" s="119"/>
      <c r="F185" s="237"/>
    </row>
    <row r="186" spans="1:9" ht="25.5" customHeight="1" thickBot="1" x14ac:dyDescent="0.3">
      <c r="A186" s="256"/>
      <c r="B186" s="81" t="s">
        <v>21</v>
      </c>
      <c r="C186" s="82"/>
      <c r="D186" s="144"/>
      <c r="E186" s="77"/>
      <c r="F186" s="237"/>
    </row>
    <row r="187" spans="1:9" ht="25.5" customHeight="1" x14ac:dyDescent="0.25">
      <c r="A187" s="254">
        <v>5</v>
      </c>
      <c r="B187" s="50" t="s">
        <v>29</v>
      </c>
      <c r="C187" s="51"/>
      <c r="D187" s="148"/>
      <c r="E187" s="119"/>
      <c r="F187" s="237"/>
    </row>
    <row r="188" spans="1:9" ht="25.5" customHeight="1" thickBot="1" x14ac:dyDescent="0.3">
      <c r="A188" s="256"/>
      <c r="B188" s="81" t="s">
        <v>21</v>
      </c>
      <c r="C188" s="82"/>
      <c r="D188" s="144"/>
      <c r="E188" s="77"/>
      <c r="F188" s="237"/>
    </row>
    <row r="189" spans="1:9" ht="29.25" customHeight="1" x14ac:dyDescent="0.25">
      <c r="A189" s="249">
        <v>6</v>
      </c>
      <c r="B189" s="135" t="s">
        <v>30</v>
      </c>
      <c r="C189" s="105"/>
      <c r="D189" s="146"/>
      <c r="E189" s="147"/>
      <c r="F189" s="237"/>
      <c r="G189" s="15"/>
      <c r="H189" s="16"/>
      <c r="I189" s="16"/>
    </row>
    <row r="190" spans="1:9" ht="31.5" customHeight="1" thickBot="1" x14ac:dyDescent="0.3">
      <c r="A190" s="250"/>
      <c r="B190" s="81" t="s">
        <v>21</v>
      </c>
      <c r="C190" s="82"/>
      <c r="D190" s="144"/>
      <c r="E190" s="77"/>
      <c r="F190" s="237"/>
      <c r="G190" s="22"/>
      <c r="H190" s="23"/>
      <c r="I190" s="23"/>
    </row>
    <row r="191" spans="1:9" ht="57.75" customHeight="1" thickBot="1" x14ac:dyDescent="0.3">
      <c r="A191" s="40"/>
      <c r="B191" s="138" t="s">
        <v>32</v>
      </c>
      <c r="C191" s="139"/>
      <c r="D191" s="145">
        <f>SUM(D184,D179,D173)</f>
        <v>39877.870000000003</v>
      </c>
      <c r="E191" s="140">
        <f>SUM(E184+E179+E173)</f>
        <v>202</v>
      </c>
      <c r="F191" s="238"/>
    </row>
    <row r="192" spans="1:9" ht="30" customHeight="1" x14ac:dyDescent="0.25">
      <c r="A192" s="262"/>
      <c r="B192" s="243"/>
      <c r="C192" s="244" t="s">
        <v>149</v>
      </c>
      <c r="D192" s="245"/>
      <c r="E192" s="246"/>
      <c r="F192" s="208" t="s">
        <v>150</v>
      </c>
      <c r="G192" s="221"/>
    </row>
    <row r="193" spans="1:7" ht="60" x14ac:dyDescent="0.25">
      <c r="A193" s="247" t="s">
        <v>4</v>
      </c>
      <c r="B193" s="247"/>
      <c r="C193" s="5" t="s">
        <v>5</v>
      </c>
      <c r="D193" s="6" t="s">
        <v>6</v>
      </c>
      <c r="E193" s="6" t="s">
        <v>7</v>
      </c>
      <c r="F193" s="208"/>
      <c r="G193" s="268"/>
    </row>
    <row r="194" spans="1:7" ht="30" customHeight="1" x14ac:dyDescent="0.25">
      <c r="A194" s="254">
        <v>1</v>
      </c>
      <c r="B194" s="264" t="s">
        <v>34</v>
      </c>
      <c r="C194" s="71" t="s">
        <v>151</v>
      </c>
      <c r="D194" s="72">
        <v>1077.0999999999999</v>
      </c>
      <c r="E194" s="73">
        <v>5</v>
      </c>
      <c r="F194" s="270" t="s">
        <v>152</v>
      </c>
      <c r="G194" s="268"/>
    </row>
    <row r="195" spans="1:7" ht="30" customHeight="1" x14ac:dyDescent="0.25">
      <c r="A195" s="255"/>
      <c r="B195" s="265"/>
      <c r="C195" s="71" t="s">
        <v>153</v>
      </c>
      <c r="D195" s="72">
        <v>675.2</v>
      </c>
      <c r="E195" s="73">
        <v>2</v>
      </c>
      <c r="F195" s="271"/>
      <c r="G195" s="268"/>
    </row>
    <row r="196" spans="1:7" ht="30" customHeight="1" x14ac:dyDescent="0.25">
      <c r="A196" s="255"/>
      <c r="B196" s="265"/>
      <c r="C196" s="71" t="s">
        <v>154</v>
      </c>
      <c r="D196" s="72">
        <v>1107.8499999999999</v>
      </c>
      <c r="E196" s="73">
        <v>6</v>
      </c>
      <c r="F196" s="271"/>
      <c r="G196" s="268"/>
    </row>
    <row r="197" spans="1:7" ht="30" customHeight="1" x14ac:dyDescent="0.25">
      <c r="A197" s="255"/>
      <c r="B197" s="265"/>
      <c r="C197" s="71" t="s">
        <v>155</v>
      </c>
      <c r="D197" s="72">
        <v>1536.8</v>
      </c>
      <c r="E197" s="73">
        <v>2</v>
      </c>
      <c r="F197" s="271"/>
      <c r="G197" s="268"/>
    </row>
    <row r="198" spans="1:7" ht="30" customHeight="1" x14ac:dyDescent="0.25">
      <c r="A198" s="255"/>
      <c r="B198" s="265"/>
      <c r="C198" s="71" t="s">
        <v>156</v>
      </c>
      <c r="D198" s="72">
        <v>1152</v>
      </c>
      <c r="E198" s="73">
        <v>4</v>
      </c>
      <c r="F198" s="271"/>
      <c r="G198" s="268"/>
    </row>
    <row r="199" spans="1:7" ht="30" customHeight="1" x14ac:dyDescent="0.25">
      <c r="A199" s="255"/>
      <c r="B199" s="265"/>
      <c r="C199" s="71" t="s">
        <v>157</v>
      </c>
      <c r="D199" s="72">
        <v>3060.85</v>
      </c>
      <c r="E199" s="73">
        <v>4</v>
      </c>
      <c r="F199" s="271"/>
      <c r="G199" s="268"/>
    </row>
    <row r="200" spans="1:7" ht="30" customHeight="1" x14ac:dyDescent="0.25">
      <c r="A200" s="255"/>
      <c r="B200" s="265"/>
      <c r="C200" s="71" t="s">
        <v>158</v>
      </c>
      <c r="D200" s="72">
        <v>2054.7600000000002</v>
      </c>
      <c r="E200" s="73">
        <v>4</v>
      </c>
      <c r="F200" s="271"/>
      <c r="G200" s="268"/>
    </row>
    <row r="201" spans="1:7" ht="30" customHeight="1" x14ac:dyDescent="0.25">
      <c r="A201" s="255"/>
      <c r="B201" s="265"/>
      <c r="C201" s="71" t="s">
        <v>159</v>
      </c>
      <c r="D201" s="72">
        <v>467.45</v>
      </c>
      <c r="E201" s="73">
        <v>1</v>
      </c>
      <c r="F201" s="271"/>
      <c r="G201" s="268"/>
    </row>
    <row r="202" spans="1:7" ht="30" customHeight="1" x14ac:dyDescent="0.25">
      <c r="A202" s="255"/>
      <c r="B202" s="265"/>
      <c r="C202" s="71" t="s">
        <v>160</v>
      </c>
      <c r="D202" s="72">
        <v>1371.2</v>
      </c>
      <c r="E202" s="73">
        <v>2</v>
      </c>
      <c r="F202" s="271"/>
      <c r="G202" s="268"/>
    </row>
    <row r="203" spans="1:7" ht="30" customHeight="1" x14ac:dyDescent="0.25">
      <c r="A203" s="255"/>
      <c r="B203" s="265"/>
      <c r="C203" s="71" t="s">
        <v>161</v>
      </c>
      <c r="D203" s="72">
        <v>387.7</v>
      </c>
      <c r="E203" s="73">
        <v>3</v>
      </c>
      <c r="F203" s="271"/>
      <c r="G203" s="268"/>
    </row>
    <row r="204" spans="1:7" ht="30" customHeight="1" x14ac:dyDescent="0.25">
      <c r="A204" s="255"/>
      <c r="B204" s="265"/>
      <c r="C204" s="71" t="s">
        <v>162</v>
      </c>
      <c r="D204" s="72">
        <v>5097.5</v>
      </c>
      <c r="E204" s="73">
        <v>4</v>
      </c>
      <c r="F204" s="271"/>
      <c r="G204" s="268"/>
    </row>
    <row r="205" spans="1:7" ht="30" customHeight="1" x14ac:dyDescent="0.25">
      <c r="A205" s="255"/>
      <c r="B205" s="265"/>
      <c r="C205" s="71" t="s">
        <v>163</v>
      </c>
      <c r="D205" s="72">
        <v>130</v>
      </c>
      <c r="E205" s="73">
        <v>1</v>
      </c>
      <c r="F205" s="271"/>
      <c r="G205" s="268"/>
    </row>
    <row r="206" spans="1:7" ht="30" customHeight="1" x14ac:dyDescent="0.25">
      <c r="A206" s="255"/>
      <c r="B206" s="265"/>
      <c r="C206" s="71" t="s">
        <v>164</v>
      </c>
      <c r="D206" s="72">
        <v>295.5</v>
      </c>
      <c r="E206" s="73">
        <v>2</v>
      </c>
      <c r="F206" s="271"/>
      <c r="G206" s="268"/>
    </row>
    <row r="207" spans="1:7" ht="30" customHeight="1" x14ac:dyDescent="0.25">
      <c r="A207" s="255"/>
      <c r="B207" s="265"/>
      <c r="C207" s="71" t="s">
        <v>165</v>
      </c>
      <c r="D207" s="72">
        <v>530.79999999999995</v>
      </c>
      <c r="E207" s="73">
        <v>4</v>
      </c>
      <c r="F207" s="271"/>
      <c r="G207" s="268"/>
    </row>
    <row r="208" spans="1:7" ht="30" customHeight="1" x14ac:dyDescent="0.25">
      <c r="A208" s="255"/>
      <c r="B208" s="265"/>
      <c r="C208" s="71" t="s">
        <v>166</v>
      </c>
      <c r="D208" s="72">
        <v>590.79999999999995</v>
      </c>
      <c r="E208" s="73">
        <v>3</v>
      </c>
      <c r="F208" s="271"/>
      <c r="G208" s="268"/>
    </row>
    <row r="209" spans="1:7" ht="30" customHeight="1" x14ac:dyDescent="0.25">
      <c r="A209" s="255"/>
      <c r="B209" s="265"/>
      <c r="C209" s="71" t="s">
        <v>167</v>
      </c>
      <c r="D209" s="72">
        <v>1635</v>
      </c>
      <c r="E209" s="73">
        <v>1</v>
      </c>
      <c r="F209" s="271"/>
      <c r="G209" s="268"/>
    </row>
    <row r="210" spans="1:7" ht="30" customHeight="1" x14ac:dyDescent="0.25">
      <c r="A210" s="255"/>
      <c r="B210" s="265"/>
      <c r="C210" s="71" t="s">
        <v>168</v>
      </c>
      <c r="D210" s="72">
        <v>831.62</v>
      </c>
      <c r="E210" s="73">
        <v>3</v>
      </c>
      <c r="F210" s="271"/>
      <c r="G210" s="268"/>
    </row>
    <row r="211" spans="1:7" ht="30" customHeight="1" x14ac:dyDescent="0.25">
      <c r="A211" s="255"/>
      <c r="B211" s="265"/>
      <c r="C211" s="71" t="s">
        <v>169</v>
      </c>
      <c r="D211" s="72">
        <v>1599.78</v>
      </c>
      <c r="E211" s="73">
        <v>5</v>
      </c>
      <c r="F211" s="271"/>
      <c r="G211" s="268"/>
    </row>
    <row r="212" spans="1:7" ht="30" customHeight="1" x14ac:dyDescent="0.25">
      <c r="A212" s="255"/>
      <c r="B212" s="265"/>
      <c r="C212" s="71" t="s">
        <v>170</v>
      </c>
      <c r="D212" s="72">
        <v>911.27</v>
      </c>
      <c r="E212" s="73">
        <v>4</v>
      </c>
      <c r="F212" s="271"/>
      <c r="G212" s="268"/>
    </row>
    <row r="213" spans="1:7" ht="30" customHeight="1" x14ac:dyDescent="0.25">
      <c r="A213" s="255"/>
      <c r="B213" s="266"/>
      <c r="C213" s="74" t="s">
        <v>171</v>
      </c>
      <c r="D213" s="72">
        <v>990</v>
      </c>
      <c r="E213" s="73">
        <v>1</v>
      </c>
      <c r="F213" s="244"/>
      <c r="G213" s="268"/>
    </row>
    <row r="214" spans="1:7" ht="30" customHeight="1" thickBot="1" x14ac:dyDescent="0.3">
      <c r="A214" s="269"/>
      <c r="B214" s="75" t="s">
        <v>21</v>
      </c>
      <c r="C214" s="76"/>
      <c r="D214" s="231">
        <f>SUM(D194:D213)</f>
        <v>25503.18</v>
      </c>
      <c r="E214" s="232">
        <f>SUM(E194:E213)</f>
        <v>61</v>
      </c>
      <c r="F214" s="209"/>
      <c r="G214" s="268"/>
    </row>
    <row r="215" spans="1:7" ht="30" customHeight="1" x14ac:dyDescent="0.25">
      <c r="A215" s="272">
        <v>2</v>
      </c>
      <c r="B215" s="275" t="s">
        <v>22</v>
      </c>
      <c r="C215" s="78" t="s">
        <v>172</v>
      </c>
      <c r="D215" s="97">
        <v>616.41</v>
      </c>
      <c r="E215" s="98">
        <v>7</v>
      </c>
      <c r="F215" s="210" t="s">
        <v>173</v>
      </c>
      <c r="G215" s="268"/>
    </row>
    <row r="216" spans="1:7" ht="30" customHeight="1" x14ac:dyDescent="0.25">
      <c r="A216" s="273"/>
      <c r="B216" s="267"/>
      <c r="C216" s="79" t="s">
        <v>174</v>
      </c>
      <c r="D216" s="34">
        <v>121.00999999999999</v>
      </c>
      <c r="E216" s="32">
        <v>4</v>
      </c>
      <c r="F216" s="211" t="s">
        <v>173</v>
      </c>
      <c r="G216" s="268"/>
    </row>
    <row r="217" spans="1:7" ht="30" customHeight="1" x14ac:dyDescent="0.25">
      <c r="A217" s="273"/>
      <c r="B217" s="267"/>
      <c r="C217" s="79" t="s">
        <v>175</v>
      </c>
      <c r="D217" s="34">
        <v>220.66</v>
      </c>
      <c r="E217" s="32">
        <v>2</v>
      </c>
      <c r="F217" s="211" t="s">
        <v>173</v>
      </c>
      <c r="G217" s="268"/>
    </row>
    <row r="218" spans="1:7" ht="30" customHeight="1" x14ac:dyDescent="0.25">
      <c r="A218" s="273"/>
      <c r="B218" s="267"/>
      <c r="C218" s="19" t="s">
        <v>176</v>
      </c>
      <c r="D218" s="34">
        <v>348.41</v>
      </c>
      <c r="E218" s="32">
        <v>2</v>
      </c>
      <c r="F218" s="211" t="s">
        <v>173</v>
      </c>
      <c r="G218" s="268"/>
    </row>
    <row r="219" spans="1:7" ht="30" customHeight="1" thickBot="1" x14ac:dyDescent="0.3">
      <c r="A219" s="273"/>
      <c r="B219" s="267"/>
      <c r="C219" s="11" t="s">
        <v>177</v>
      </c>
      <c r="D219" s="34">
        <v>0</v>
      </c>
      <c r="E219" s="32">
        <v>1</v>
      </c>
      <c r="F219" s="209" t="s">
        <v>178</v>
      </c>
      <c r="G219" s="268"/>
    </row>
    <row r="220" spans="1:7" ht="30" customHeight="1" x14ac:dyDescent="0.25">
      <c r="A220" s="273"/>
      <c r="B220" s="276"/>
      <c r="C220" s="80" t="s">
        <v>179</v>
      </c>
      <c r="D220" s="34">
        <v>52.7</v>
      </c>
      <c r="E220" s="32">
        <v>1</v>
      </c>
      <c r="F220" s="212" t="s">
        <v>173</v>
      </c>
      <c r="G220" s="268"/>
    </row>
    <row r="221" spans="1:7" ht="30" customHeight="1" thickBot="1" x14ac:dyDescent="0.3">
      <c r="A221" s="274"/>
      <c r="B221" s="81" t="s">
        <v>21</v>
      </c>
      <c r="C221" s="82"/>
      <c r="D221" s="229">
        <f>SUM(D215:D220)</f>
        <v>1359.19</v>
      </c>
      <c r="E221" s="230">
        <f>SUM(E215:E220)</f>
        <v>17</v>
      </c>
      <c r="F221" s="209"/>
      <c r="G221" s="268"/>
    </row>
    <row r="222" spans="1:7" ht="30" customHeight="1" x14ac:dyDescent="0.25">
      <c r="A222" s="272">
        <v>3</v>
      </c>
      <c r="B222" s="275" t="s">
        <v>27</v>
      </c>
      <c r="C222" s="78" t="s">
        <v>180</v>
      </c>
      <c r="D222" s="83">
        <v>5532</v>
      </c>
      <c r="E222" s="84">
        <v>101</v>
      </c>
      <c r="F222" s="213" t="s">
        <v>181</v>
      </c>
      <c r="G222" s="268"/>
    </row>
    <row r="223" spans="1:7" ht="30" customHeight="1" x14ac:dyDescent="0.25">
      <c r="A223" s="273"/>
      <c r="B223" s="276"/>
      <c r="C223" s="55" t="s">
        <v>182</v>
      </c>
      <c r="D223" s="56">
        <v>3540</v>
      </c>
      <c r="E223" s="85">
        <v>60</v>
      </c>
      <c r="F223" s="214" t="s">
        <v>183</v>
      </c>
      <c r="G223" s="268"/>
    </row>
    <row r="224" spans="1:7" ht="30" customHeight="1" thickBot="1" x14ac:dyDescent="0.3">
      <c r="A224" s="274"/>
      <c r="B224" s="81" t="s">
        <v>21</v>
      </c>
      <c r="C224" s="82"/>
      <c r="D224" s="229">
        <f>SUM(D222:D223)</f>
        <v>9072</v>
      </c>
      <c r="E224" s="230">
        <f>SUM(E222:E223)</f>
        <v>161</v>
      </c>
      <c r="F224" s="209"/>
      <c r="G224" s="268"/>
    </row>
    <row r="225" spans="1:10" ht="30" customHeight="1" x14ac:dyDescent="0.25">
      <c r="A225" s="272">
        <v>4</v>
      </c>
      <c r="B225" s="275" t="s">
        <v>28</v>
      </c>
      <c r="C225" s="86" t="s">
        <v>184</v>
      </c>
      <c r="D225" s="87">
        <v>0</v>
      </c>
      <c r="E225" s="88">
        <v>1</v>
      </c>
      <c r="F225" s="215" t="s">
        <v>185</v>
      </c>
      <c r="G225" s="268"/>
    </row>
    <row r="226" spans="1:10" ht="30" customHeight="1" x14ac:dyDescent="0.25">
      <c r="A226" s="273"/>
      <c r="B226" s="267"/>
      <c r="C226" s="33" t="s">
        <v>186</v>
      </c>
      <c r="D226" s="89">
        <v>0</v>
      </c>
      <c r="E226" s="90">
        <v>1</v>
      </c>
      <c r="F226" s="216" t="s">
        <v>187</v>
      </c>
      <c r="G226" s="268"/>
    </row>
    <row r="227" spans="1:10" ht="30" customHeight="1" x14ac:dyDescent="0.25">
      <c r="A227" s="273"/>
      <c r="B227" s="267"/>
      <c r="C227" s="33" t="s">
        <v>188</v>
      </c>
      <c r="D227" s="14">
        <v>0</v>
      </c>
      <c r="E227" s="91">
        <v>1</v>
      </c>
      <c r="F227" s="216" t="s">
        <v>189</v>
      </c>
      <c r="G227" s="268"/>
    </row>
    <row r="228" spans="1:10" ht="30" customHeight="1" x14ac:dyDescent="0.25">
      <c r="A228" s="273"/>
      <c r="B228" s="267"/>
      <c r="C228" s="47" t="s">
        <v>190</v>
      </c>
      <c r="D228" s="89">
        <v>0</v>
      </c>
      <c r="E228" s="92">
        <v>0</v>
      </c>
      <c r="F228" s="216" t="s">
        <v>191</v>
      </c>
      <c r="G228" s="268"/>
    </row>
    <row r="229" spans="1:10" ht="30" customHeight="1" x14ac:dyDescent="0.25">
      <c r="A229" s="273"/>
      <c r="B229" s="276"/>
      <c r="C229" s="93" t="s">
        <v>192</v>
      </c>
      <c r="D229" s="89">
        <v>0</v>
      </c>
      <c r="E229" s="92">
        <v>1</v>
      </c>
      <c r="F229" s="216" t="s">
        <v>193</v>
      </c>
      <c r="G229" s="268"/>
    </row>
    <row r="230" spans="1:10" ht="30" customHeight="1" thickBot="1" x14ac:dyDescent="0.3">
      <c r="A230" s="274"/>
      <c r="B230" s="81" t="s">
        <v>21</v>
      </c>
      <c r="C230" s="228"/>
      <c r="D230" s="229">
        <f>SUM(D225:D229)</f>
        <v>0</v>
      </c>
      <c r="E230" s="230">
        <f>SUM(E225:E229)</f>
        <v>4</v>
      </c>
      <c r="F230" s="209"/>
      <c r="G230" s="268"/>
    </row>
    <row r="231" spans="1:10" ht="30" customHeight="1" x14ac:dyDescent="0.25">
      <c r="A231" s="272">
        <v>5</v>
      </c>
      <c r="B231" s="280" t="s">
        <v>29</v>
      </c>
      <c r="C231" s="58" t="s">
        <v>194</v>
      </c>
      <c r="D231" s="94">
        <v>0</v>
      </c>
      <c r="E231" s="88">
        <v>4</v>
      </c>
      <c r="F231" s="217" t="s">
        <v>195</v>
      </c>
      <c r="G231" s="268"/>
    </row>
    <row r="232" spans="1:10" ht="30" customHeight="1" x14ac:dyDescent="0.25">
      <c r="A232" s="273"/>
      <c r="B232" s="281"/>
      <c r="C232" s="60" t="s">
        <v>196</v>
      </c>
      <c r="D232" s="95">
        <v>0</v>
      </c>
      <c r="E232" s="90">
        <v>1</v>
      </c>
      <c r="F232" s="216" t="s">
        <v>197</v>
      </c>
      <c r="G232" s="268"/>
    </row>
    <row r="233" spans="1:10" ht="30" customHeight="1" x14ac:dyDescent="0.25">
      <c r="A233" s="273"/>
      <c r="B233" s="281"/>
      <c r="C233" s="60" t="s">
        <v>198</v>
      </c>
      <c r="D233" s="95">
        <v>0</v>
      </c>
      <c r="E233" s="90">
        <v>1</v>
      </c>
      <c r="F233" s="216" t="s">
        <v>199</v>
      </c>
      <c r="G233" s="268"/>
    </row>
    <row r="234" spans="1:10" ht="30" customHeight="1" x14ac:dyDescent="0.25">
      <c r="A234" s="273"/>
      <c r="B234" s="281"/>
      <c r="C234" s="60" t="s">
        <v>200</v>
      </c>
      <c r="D234" s="95">
        <v>0</v>
      </c>
      <c r="E234" s="90">
        <v>1</v>
      </c>
      <c r="F234" s="216" t="s">
        <v>201</v>
      </c>
      <c r="G234" s="268"/>
    </row>
    <row r="235" spans="1:10" ht="30" customHeight="1" x14ac:dyDescent="0.25">
      <c r="A235" s="273"/>
      <c r="B235" s="282"/>
      <c r="C235" s="55" t="s">
        <v>202</v>
      </c>
      <c r="D235" s="95">
        <v>0</v>
      </c>
      <c r="E235" s="90">
        <v>1</v>
      </c>
      <c r="F235" s="216" t="s">
        <v>203</v>
      </c>
      <c r="G235" s="268"/>
    </row>
    <row r="236" spans="1:10" ht="30" customHeight="1" thickBot="1" x14ac:dyDescent="0.3">
      <c r="A236" s="274"/>
      <c r="B236" s="81" t="s">
        <v>21</v>
      </c>
      <c r="C236" s="228"/>
      <c r="D236" s="229">
        <f>SUM(D231:D235)</f>
        <v>0</v>
      </c>
      <c r="E236" s="230">
        <f>SUM(E231:E235)</f>
        <v>8</v>
      </c>
      <c r="F236" s="209"/>
      <c r="G236" s="268"/>
    </row>
    <row r="237" spans="1:10" ht="30" customHeight="1" x14ac:dyDescent="0.25">
      <c r="A237" s="283">
        <v>6</v>
      </c>
      <c r="B237" s="286" t="s">
        <v>30</v>
      </c>
      <c r="C237" s="96" t="s">
        <v>204</v>
      </c>
      <c r="D237" s="97">
        <v>302.38</v>
      </c>
      <c r="E237" s="98">
        <v>1</v>
      </c>
      <c r="F237" s="218" t="s">
        <v>205</v>
      </c>
      <c r="G237" s="268"/>
    </row>
    <row r="238" spans="1:10" ht="30" customHeight="1" x14ac:dyDescent="0.25">
      <c r="A238" s="284"/>
      <c r="B238" s="287"/>
      <c r="C238" s="99" t="s">
        <v>206</v>
      </c>
      <c r="D238" s="100">
        <v>2900</v>
      </c>
      <c r="E238" s="20">
        <v>1</v>
      </c>
      <c r="F238" s="219" t="s">
        <v>207</v>
      </c>
      <c r="G238" s="268"/>
      <c r="H238" s="16"/>
      <c r="I238" s="16"/>
      <c r="J238" s="16"/>
    </row>
    <row r="239" spans="1:10" ht="30" customHeight="1" thickBot="1" x14ac:dyDescent="0.3">
      <c r="A239" s="285"/>
      <c r="B239" s="81" t="s">
        <v>21</v>
      </c>
      <c r="C239" s="228"/>
      <c r="D239" s="229">
        <f>SUM(D237:D238)</f>
        <v>3202.38</v>
      </c>
      <c r="E239" s="230">
        <f>SUM(E237:E238)</f>
        <v>2</v>
      </c>
      <c r="F239" s="209"/>
      <c r="G239" s="268"/>
      <c r="H239" s="108"/>
      <c r="I239" s="23"/>
      <c r="J239" s="23"/>
    </row>
    <row r="240" spans="1:10" ht="30" customHeight="1" thickBot="1" x14ac:dyDescent="0.3">
      <c r="A240" s="126"/>
      <c r="B240" s="224" t="s">
        <v>314</v>
      </c>
      <c r="C240" s="225"/>
      <c r="D240" s="226">
        <f>D239+D236+D230+D224+D221+D214</f>
        <v>39136.75</v>
      </c>
      <c r="E240" s="227">
        <f>E239+E236+E230+E224+E221+E214</f>
        <v>253</v>
      </c>
      <c r="F240" s="220"/>
      <c r="G240" s="268"/>
    </row>
    <row r="241" spans="1:6" ht="25.5" customHeight="1" x14ac:dyDescent="0.25">
      <c r="A241" s="262"/>
      <c r="B241" s="243"/>
      <c r="C241" s="244" t="s">
        <v>208</v>
      </c>
      <c r="D241" s="245"/>
      <c r="E241" s="246"/>
      <c r="F241" s="26" t="s">
        <v>150</v>
      </c>
    </row>
    <row r="242" spans="1:6" ht="69" customHeight="1" thickBot="1" x14ac:dyDescent="0.3">
      <c r="A242" s="253" t="s">
        <v>4</v>
      </c>
      <c r="B242" s="253"/>
      <c r="C242" s="5" t="s">
        <v>5</v>
      </c>
      <c r="D242" s="6" t="s">
        <v>6</v>
      </c>
      <c r="E242" s="6" t="s">
        <v>7</v>
      </c>
      <c r="F242" s="236"/>
    </row>
    <row r="243" spans="1:6" ht="25.5" customHeight="1" x14ac:dyDescent="0.25">
      <c r="A243" s="255">
        <v>1</v>
      </c>
      <c r="B243" s="127" t="s">
        <v>34</v>
      </c>
      <c r="C243" s="121" t="s">
        <v>209</v>
      </c>
      <c r="D243" s="122">
        <v>60.48</v>
      </c>
      <c r="E243" s="123">
        <v>1</v>
      </c>
      <c r="F243" s="237"/>
    </row>
    <row r="244" spans="1:6" ht="25.5" customHeight="1" x14ac:dyDescent="0.25">
      <c r="A244" s="255"/>
      <c r="B244" s="120" t="s">
        <v>34</v>
      </c>
      <c r="C244" s="28" t="s">
        <v>210</v>
      </c>
      <c r="D244" s="124">
        <v>916.8</v>
      </c>
      <c r="E244" s="125">
        <v>1</v>
      </c>
      <c r="F244" s="237"/>
    </row>
    <row r="245" spans="1:6" ht="25.5" customHeight="1" x14ac:dyDescent="0.25">
      <c r="A245" s="255"/>
      <c r="B245" s="120" t="s">
        <v>34</v>
      </c>
      <c r="C245" s="28" t="s">
        <v>211</v>
      </c>
      <c r="D245" s="124">
        <v>1082.4000000000001</v>
      </c>
      <c r="E245" s="125">
        <v>1</v>
      </c>
      <c r="F245" s="237"/>
    </row>
    <row r="246" spans="1:6" ht="25.5" customHeight="1" x14ac:dyDescent="0.25">
      <c r="A246" s="255"/>
      <c r="B246" s="120" t="s">
        <v>34</v>
      </c>
      <c r="C246" s="28" t="s">
        <v>212</v>
      </c>
      <c r="D246" s="124">
        <v>357.6</v>
      </c>
      <c r="E246" s="125">
        <v>1</v>
      </c>
      <c r="F246" s="237"/>
    </row>
    <row r="247" spans="1:6" ht="25.5" customHeight="1" x14ac:dyDescent="0.25">
      <c r="A247" s="255"/>
      <c r="B247" s="120" t="s">
        <v>34</v>
      </c>
      <c r="C247" s="28" t="s">
        <v>213</v>
      </c>
      <c r="D247" s="124">
        <v>86.4</v>
      </c>
      <c r="E247" s="125">
        <v>1</v>
      </c>
      <c r="F247" s="237"/>
    </row>
    <row r="248" spans="1:6" ht="25.5" customHeight="1" x14ac:dyDescent="0.25">
      <c r="A248" s="255"/>
      <c r="B248" s="120" t="s">
        <v>34</v>
      </c>
      <c r="C248" s="28" t="s">
        <v>214</v>
      </c>
      <c r="D248" s="124">
        <v>106.8</v>
      </c>
      <c r="E248" s="125">
        <v>1</v>
      </c>
      <c r="F248" s="237"/>
    </row>
    <row r="249" spans="1:6" ht="25.5" customHeight="1" x14ac:dyDescent="0.25">
      <c r="A249" s="255"/>
      <c r="B249" s="120" t="s">
        <v>34</v>
      </c>
      <c r="C249" s="28" t="s">
        <v>215</v>
      </c>
      <c r="D249" s="124">
        <v>109.62</v>
      </c>
      <c r="E249" s="125">
        <v>1</v>
      </c>
      <c r="F249" s="237"/>
    </row>
    <row r="250" spans="1:6" ht="25.5" customHeight="1" x14ac:dyDescent="0.25">
      <c r="A250" s="255"/>
      <c r="B250" s="120" t="s">
        <v>34</v>
      </c>
      <c r="C250" s="28" t="s">
        <v>213</v>
      </c>
      <c r="D250" s="124">
        <v>144</v>
      </c>
      <c r="E250" s="125">
        <v>1</v>
      </c>
      <c r="F250" s="237"/>
    </row>
    <row r="251" spans="1:6" ht="25.5" customHeight="1" x14ac:dyDescent="0.25">
      <c r="A251" s="255"/>
      <c r="B251" s="120" t="s">
        <v>34</v>
      </c>
      <c r="C251" s="28" t="s">
        <v>216</v>
      </c>
      <c r="D251" s="124">
        <v>16.399999999999999</v>
      </c>
      <c r="E251" s="125">
        <v>1</v>
      </c>
      <c r="F251" s="237"/>
    </row>
    <row r="252" spans="1:6" ht="25.5" customHeight="1" x14ac:dyDescent="0.25">
      <c r="A252" s="255"/>
      <c r="B252" s="120" t="s">
        <v>34</v>
      </c>
      <c r="C252" s="28" t="s">
        <v>217</v>
      </c>
      <c r="D252" s="124">
        <v>802.8</v>
      </c>
      <c r="E252" s="125">
        <v>1</v>
      </c>
      <c r="F252" s="237"/>
    </row>
    <row r="253" spans="1:6" ht="25.5" customHeight="1" x14ac:dyDescent="0.25">
      <c r="A253" s="255"/>
      <c r="B253" s="120" t="s">
        <v>34</v>
      </c>
      <c r="C253" s="28" t="s">
        <v>214</v>
      </c>
      <c r="D253" s="124">
        <v>117.6</v>
      </c>
      <c r="E253" s="125">
        <v>1</v>
      </c>
      <c r="F253" s="237"/>
    </row>
    <row r="254" spans="1:6" ht="25.5" customHeight="1" x14ac:dyDescent="0.25">
      <c r="A254" s="255"/>
      <c r="B254" s="120" t="s">
        <v>34</v>
      </c>
      <c r="C254" s="28" t="s">
        <v>218</v>
      </c>
      <c r="D254" s="124">
        <v>60</v>
      </c>
      <c r="E254" s="125">
        <v>1</v>
      </c>
      <c r="F254" s="237"/>
    </row>
    <row r="255" spans="1:6" ht="25.5" customHeight="1" x14ac:dyDescent="0.25">
      <c r="A255" s="255"/>
      <c r="B255" s="120" t="s">
        <v>34</v>
      </c>
      <c r="C255" s="28" t="s">
        <v>219</v>
      </c>
      <c r="D255" s="124">
        <v>134.5</v>
      </c>
      <c r="E255" s="125">
        <v>1</v>
      </c>
      <c r="F255" s="237"/>
    </row>
    <row r="256" spans="1:6" ht="25.5" customHeight="1" x14ac:dyDescent="0.25">
      <c r="A256" s="255"/>
      <c r="B256" s="120" t="s">
        <v>34</v>
      </c>
      <c r="C256" s="28" t="s">
        <v>213</v>
      </c>
      <c r="D256" s="124">
        <v>152.4</v>
      </c>
      <c r="E256" s="125">
        <v>1</v>
      </c>
      <c r="F256" s="237"/>
    </row>
    <row r="257" spans="1:6" ht="25.5" customHeight="1" x14ac:dyDescent="0.25">
      <c r="A257" s="255"/>
      <c r="B257" s="120" t="s">
        <v>34</v>
      </c>
      <c r="C257" s="28" t="s">
        <v>214</v>
      </c>
      <c r="D257" s="124">
        <v>148.80000000000001</v>
      </c>
      <c r="E257" s="125">
        <v>1</v>
      </c>
      <c r="F257" s="237"/>
    </row>
    <row r="258" spans="1:6" ht="25.5" customHeight="1" x14ac:dyDescent="0.25">
      <c r="A258" s="255"/>
      <c r="B258" s="120" t="s">
        <v>34</v>
      </c>
      <c r="C258" s="28" t="s">
        <v>220</v>
      </c>
      <c r="D258" s="124">
        <v>77.599999999999994</v>
      </c>
      <c r="E258" s="125">
        <v>1</v>
      </c>
      <c r="F258" s="237"/>
    </row>
    <row r="259" spans="1:6" ht="25.5" customHeight="1" x14ac:dyDescent="0.25">
      <c r="A259" s="255"/>
      <c r="B259" s="120" t="s">
        <v>34</v>
      </c>
      <c r="C259" s="28" t="s">
        <v>221</v>
      </c>
      <c r="D259" s="124">
        <v>104.4</v>
      </c>
      <c r="E259" s="125">
        <v>1</v>
      </c>
      <c r="F259" s="237"/>
    </row>
    <row r="260" spans="1:6" ht="25.5" customHeight="1" x14ac:dyDescent="0.25">
      <c r="A260" s="255"/>
      <c r="B260" s="120" t="s">
        <v>34</v>
      </c>
      <c r="C260" s="28" t="s">
        <v>222</v>
      </c>
      <c r="D260" s="124">
        <v>547.20000000000005</v>
      </c>
      <c r="E260" s="125">
        <v>1</v>
      </c>
      <c r="F260" s="237"/>
    </row>
    <row r="261" spans="1:6" ht="25.5" customHeight="1" x14ac:dyDescent="0.25">
      <c r="A261" s="255"/>
      <c r="B261" s="120" t="s">
        <v>34</v>
      </c>
      <c r="C261" s="28" t="s">
        <v>223</v>
      </c>
      <c r="D261" s="124">
        <v>70.8</v>
      </c>
      <c r="E261" s="125">
        <v>1</v>
      </c>
      <c r="F261" s="237"/>
    </row>
    <row r="262" spans="1:6" ht="25.5" customHeight="1" x14ac:dyDescent="0.25">
      <c r="A262" s="255"/>
      <c r="B262" s="120" t="s">
        <v>34</v>
      </c>
      <c r="C262" s="28" t="s">
        <v>210</v>
      </c>
      <c r="D262" s="124">
        <v>118.8</v>
      </c>
      <c r="E262" s="125">
        <v>1</v>
      </c>
      <c r="F262" s="237"/>
    </row>
    <row r="263" spans="1:6" ht="25.5" customHeight="1" x14ac:dyDescent="0.25">
      <c r="A263" s="255"/>
      <c r="B263" s="120" t="s">
        <v>34</v>
      </c>
      <c r="C263" s="28" t="s">
        <v>216</v>
      </c>
      <c r="D263" s="124">
        <v>102</v>
      </c>
      <c r="E263" s="125">
        <v>1</v>
      </c>
      <c r="F263" s="237"/>
    </row>
    <row r="264" spans="1:6" ht="25.5" customHeight="1" x14ac:dyDescent="0.25">
      <c r="A264" s="255"/>
      <c r="B264" s="120" t="s">
        <v>34</v>
      </c>
      <c r="C264" s="28" t="s">
        <v>224</v>
      </c>
      <c r="D264" s="124">
        <v>136.05000000000001</v>
      </c>
      <c r="E264" s="125">
        <v>1</v>
      </c>
      <c r="F264" s="237"/>
    </row>
    <row r="265" spans="1:6" ht="25.5" customHeight="1" x14ac:dyDescent="0.25">
      <c r="A265" s="255"/>
      <c r="B265" s="120" t="s">
        <v>34</v>
      </c>
      <c r="C265" s="28" t="s">
        <v>222</v>
      </c>
      <c r="D265" s="124">
        <v>130.80000000000001</v>
      </c>
      <c r="E265" s="125">
        <v>1</v>
      </c>
      <c r="F265" s="237"/>
    </row>
    <row r="266" spans="1:6" ht="25.5" customHeight="1" x14ac:dyDescent="0.25">
      <c r="A266" s="255"/>
      <c r="B266" s="120" t="s">
        <v>34</v>
      </c>
      <c r="C266" s="28" t="s">
        <v>209</v>
      </c>
      <c r="D266" s="124">
        <v>327</v>
      </c>
      <c r="E266" s="125">
        <v>1</v>
      </c>
      <c r="F266" s="237"/>
    </row>
    <row r="267" spans="1:6" ht="25.5" customHeight="1" x14ac:dyDescent="0.25">
      <c r="A267" s="255"/>
      <c r="B267" s="120" t="s">
        <v>34</v>
      </c>
      <c r="C267" s="28" t="s">
        <v>214</v>
      </c>
      <c r="D267" s="124">
        <v>98.28</v>
      </c>
      <c r="E267" s="125">
        <v>1</v>
      </c>
      <c r="F267" s="237"/>
    </row>
    <row r="268" spans="1:6" ht="25.5" customHeight="1" x14ac:dyDescent="0.25">
      <c r="A268" s="255"/>
      <c r="B268" s="120" t="s">
        <v>34</v>
      </c>
      <c r="C268" s="28" t="s">
        <v>218</v>
      </c>
      <c r="D268" s="124">
        <v>56.28</v>
      </c>
      <c r="E268" s="125">
        <v>1</v>
      </c>
      <c r="F268" s="237"/>
    </row>
    <row r="269" spans="1:6" ht="25.5" customHeight="1" x14ac:dyDescent="0.25">
      <c r="A269" s="255"/>
      <c r="B269" s="120" t="s">
        <v>34</v>
      </c>
      <c r="C269" s="28" t="s">
        <v>225</v>
      </c>
      <c r="D269" s="124">
        <v>1453.2</v>
      </c>
      <c r="E269" s="125">
        <v>1</v>
      </c>
      <c r="F269" s="237"/>
    </row>
    <row r="270" spans="1:6" ht="25.5" customHeight="1" x14ac:dyDescent="0.25">
      <c r="A270" s="255"/>
      <c r="B270" s="120" t="s">
        <v>34</v>
      </c>
      <c r="C270" s="28" t="s">
        <v>225</v>
      </c>
      <c r="D270" s="124">
        <v>1841.7</v>
      </c>
      <c r="E270" s="125">
        <v>1</v>
      </c>
      <c r="F270" s="237"/>
    </row>
    <row r="271" spans="1:6" ht="25.5" customHeight="1" x14ac:dyDescent="0.25">
      <c r="A271" s="255"/>
      <c r="B271" s="120" t="s">
        <v>34</v>
      </c>
      <c r="C271" s="28" t="s">
        <v>219</v>
      </c>
      <c r="D271" s="124">
        <v>99.2</v>
      </c>
      <c r="E271" s="125">
        <v>1</v>
      </c>
      <c r="F271" s="237"/>
    </row>
    <row r="272" spans="1:6" ht="25.5" customHeight="1" x14ac:dyDescent="0.25">
      <c r="A272" s="255"/>
      <c r="B272" s="120" t="s">
        <v>34</v>
      </c>
      <c r="C272" s="28" t="s">
        <v>225</v>
      </c>
      <c r="D272" s="124">
        <v>226.8</v>
      </c>
      <c r="E272" s="125">
        <v>1</v>
      </c>
      <c r="F272" s="237"/>
    </row>
    <row r="273" spans="1:6" ht="25.5" customHeight="1" x14ac:dyDescent="0.25">
      <c r="A273" s="255"/>
      <c r="B273" s="120" t="s">
        <v>34</v>
      </c>
      <c r="C273" s="28" t="s">
        <v>226</v>
      </c>
      <c r="D273" s="124">
        <v>161.6</v>
      </c>
      <c r="E273" s="125">
        <v>1</v>
      </c>
      <c r="F273" s="237"/>
    </row>
    <row r="274" spans="1:6" ht="25.5" customHeight="1" x14ac:dyDescent="0.25">
      <c r="A274" s="255"/>
      <c r="B274" s="120" t="s">
        <v>34</v>
      </c>
      <c r="C274" s="28" t="s">
        <v>215</v>
      </c>
      <c r="D274" s="124">
        <v>163.80000000000001</v>
      </c>
      <c r="E274" s="125">
        <v>1</v>
      </c>
      <c r="F274" s="237"/>
    </row>
    <row r="275" spans="1:6" ht="25.5" customHeight="1" x14ac:dyDescent="0.25">
      <c r="A275" s="255"/>
      <c r="B275" s="120" t="s">
        <v>34</v>
      </c>
      <c r="C275" s="28" t="s">
        <v>227</v>
      </c>
      <c r="D275" s="124">
        <v>1328</v>
      </c>
      <c r="E275" s="125">
        <v>1</v>
      </c>
      <c r="F275" s="237"/>
    </row>
    <row r="276" spans="1:6" ht="25.5" customHeight="1" x14ac:dyDescent="0.25">
      <c r="A276" s="255"/>
      <c r="B276" s="120" t="s">
        <v>34</v>
      </c>
      <c r="C276" s="28" t="s">
        <v>225</v>
      </c>
      <c r="D276" s="124">
        <v>238.8</v>
      </c>
      <c r="E276" s="125">
        <v>1</v>
      </c>
      <c r="F276" s="237"/>
    </row>
    <row r="277" spans="1:6" ht="25.5" customHeight="1" x14ac:dyDescent="0.25">
      <c r="A277" s="255"/>
      <c r="B277" s="120" t="s">
        <v>34</v>
      </c>
      <c r="C277" s="28" t="s">
        <v>210</v>
      </c>
      <c r="D277" s="124">
        <v>74.599999999999994</v>
      </c>
      <c r="E277" s="125">
        <v>1</v>
      </c>
      <c r="F277" s="237"/>
    </row>
    <row r="278" spans="1:6" ht="25.5" customHeight="1" x14ac:dyDescent="0.25">
      <c r="A278" s="255"/>
      <c r="B278" s="120" t="s">
        <v>34</v>
      </c>
      <c r="C278" s="28" t="s">
        <v>224</v>
      </c>
      <c r="D278" s="124">
        <v>94.4</v>
      </c>
      <c r="E278" s="125">
        <v>1</v>
      </c>
      <c r="F278" s="237"/>
    </row>
    <row r="279" spans="1:6" ht="25.5" customHeight="1" x14ac:dyDescent="0.25">
      <c r="A279" s="255"/>
      <c r="B279" s="120" t="s">
        <v>34</v>
      </c>
      <c r="C279" s="28" t="s">
        <v>225</v>
      </c>
      <c r="D279" s="124">
        <v>102.4</v>
      </c>
      <c r="E279" s="125">
        <v>1</v>
      </c>
      <c r="F279" s="237"/>
    </row>
    <row r="280" spans="1:6" ht="25.5" customHeight="1" x14ac:dyDescent="0.25">
      <c r="A280" s="255"/>
      <c r="B280" s="120" t="s">
        <v>34</v>
      </c>
      <c r="C280" s="28" t="s">
        <v>228</v>
      </c>
      <c r="D280" s="124">
        <v>172.8</v>
      </c>
      <c r="E280" s="125">
        <v>1</v>
      </c>
      <c r="F280" s="237"/>
    </row>
    <row r="281" spans="1:6" ht="25.5" customHeight="1" x14ac:dyDescent="0.25">
      <c r="A281" s="255"/>
      <c r="B281" s="120" t="s">
        <v>34</v>
      </c>
      <c r="C281" s="28" t="s">
        <v>228</v>
      </c>
      <c r="D281" s="124">
        <v>39.69</v>
      </c>
      <c r="E281" s="125">
        <v>1</v>
      </c>
      <c r="F281" s="237"/>
    </row>
    <row r="282" spans="1:6" ht="25.5" customHeight="1" x14ac:dyDescent="0.25">
      <c r="A282" s="255"/>
      <c r="B282" s="120" t="s">
        <v>34</v>
      </c>
      <c r="C282" s="28" t="s">
        <v>218</v>
      </c>
      <c r="D282" s="124">
        <v>30.66</v>
      </c>
      <c r="E282" s="125">
        <v>1</v>
      </c>
      <c r="F282" s="237"/>
    </row>
    <row r="283" spans="1:6" ht="25.5" customHeight="1" x14ac:dyDescent="0.25">
      <c r="A283" s="255"/>
      <c r="B283" s="120" t="s">
        <v>34</v>
      </c>
      <c r="C283" s="28" t="s">
        <v>229</v>
      </c>
      <c r="D283" s="124">
        <v>36.96</v>
      </c>
      <c r="E283" s="125">
        <v>1</v>
      </c>
      <c r="F283" s="237"/>
    </row>
    <row r="284" spans="1:6" ht="25.5" customHeight="1" x14ac:dyDescent="0.25">
      <c r="A284" s="255"/>
      <c r="B284" s="120" t="s">
        <v>34</v>
      </c>
      <c r="C284" s="28" t="s">
        <v>210</v>
      </c>
      <c r="D284" s="124">
        <v>42</v>
      </c>
      <c r="E284" s="125">
        <v>1</v>
      </c>
      <c r="F284" s="237"/>
    </row>
    <row r="285" spans="1:6" ht="25.5" customHeight="1" x14ac:dyDescent="0.25">
      <c r="A285" s="255"/>
      <c r="B285" s="120" t="s">
        <v>34</v>
      </c>
      <c r="C285" s="28" t="s">
        <v>230</v>
      </c>
      <c r="D285" s="124">
        <v>33.6</v>
      </c>
      <c r="E285" s="125">
        <v>1</v>
      </c>
      <c r="F285" s="237"/>
    </row>
    <row r="286" spans="1:6" ht="25.5" customHeight="1" x14ac:dyDescent="0.25">
      <c r="A286" s="255"/>
      <c r="B286" s="120" t="s">
        <v>34</v>
      </c>
      <c r="C286" s="28" t="s">
        <v>224</v>
      </c>
      <c r="D286" s="124">
        <v>90.3</v>
      </c>
      <c r="E286" s="125">
        <v>1</v>
      </c>
      <c r="F286" s="237"/>
    </row>
    <row r="287" spans="1:6" ht="25.5" customHeight="1" x14ac:dyDescent="0.25">
      <c r="A287" s="255"/>
      <c r="B287" s="120" t="s">
        <v>34</v>
      </c>
      <c r="C287" s="28" t="s">
        <v>224</v>
      </c>
      <c r="D287" s="124">
        <v>117.18</v>
      </c>
      <c r="E287" s="125">
        <v>1</v>
      </c>
      <c r="F287" s="237"/>
    </row>
    <row r="288" spans="1:6" ht="25.5" customHeight="1" x14ac:dyDescent="0.25">
      <c r="A288" s="255"/>
      <c r="B288" s="120" t="s">
        <v>34</v>
      </c>
      <c r="C288" s="28" t="s">
        <v>231</v>
      </c>
      <c r="D288" s="124">
        <v>172.78</v>
      </c>
      <c r="E288" s="125">
        <v>1</v>
      </c>
      <c r="F288" s="237"/>
    </row>
    <row r="289" spans="1:6" ht="25.5" customHeight="1" x14ac:dyDescent="0.25">
      <c r="A289" s="255"/>
      <c r="B289" s="120" t="s">
        <v>34</v>
      </c>
      <c r="C289" s="28" t="s">
        <v>221</v>
      </c>
      <c r="D289" s="124">
        <v>55.6</v>
      </c>
      <c r="E289" s="125">
        <v>1</v>
      </c>
      <c r="F289" s="237"/>
    </row>
    <row r="290" spans="1:6" ht="25.5" customHeight="1" x14ac:dyDescent="0.25">
      <c r="A290" s="255"/>
      <c r="B290" s="120" t="s">
        <v>34</v>
      </c>
      <c r="C290" s="28" t="s">
        <v>232</v>
      </c>
      <c r="D290" s="124">
        <v>631.6</v>
      </c>
      <c r="E290" s="125">
        <v>1</v>
      </c>
      <c r="F290" s="237"/>
    </row>
    <row r="291" spans="1:6" ht="25.5" customHeight="1" x14ac:dyDescent="0.25">
      <c r="A291" s="255"/>
      <c r="B291" s="120" t="s">
        <v>34</v>
      </c>
      <c r="C291" s="28" t="s">
        <v>233</v>
      </c>
      <c r="D291" s="124">
        <v>135.66</v>
      </c>
      <c r="E291" s="125">
        <v>1</v>
      </c>
      <c r="F291" s="237"/>
    </row>
    <row r="292" spans="1:6" ht="25.5" customHeight="1" x14ac:dyDescent="0.25">
      <c r="A292" s="255"/>
      <c r="B292" s="120" t="s">
        <v>34</v>
      </c>
      <c r="C292" s="28" t="s">
        <v>234</v>
      </c>
      <c r="D292" s="124">
        <v>45.57</v>
      </c>
      <c r="E292" s="125">
        <v>1</v>
      </c>
      <c r="F292" s="237"/>
    </row>
    <row r="293" spans="1:6" ht="25.5" customHeight="1" x14ac:dyDescent="0.25">
      <c r="A293" s="255"/>
      <c r="B293" s="120" t="s">
        <v>34</v>
      </c>
      <c r="C293" s="28" t="s">
        <v>235</v>
      </c>
      <c r="D293" s="124">
        <v>70.349999999999994</v>
      </c>
      <c r="E293" s="125">
        <v>1</v>
      </c>
      <c r="F293" s="237"/>
    </row>
    <row r="294" spans="1:6" ht="25.5" customHeight="1" x14ac:dyDescent="0.25">
      <c r="A294" s="255"/>
      <c r="B294" s="120" t="s">
        <v>34</v>
      </c>
      <c r="C294" s="28" t="s">
        <v>230</v>
      </c>
      <c r="D294" s="124">
        <v>33.64</v>
      </c>
      <c r="E294" s="125">
        <v>1</v>
      </c>
      <c r="F294" s="237"/>
    </row>
    <row r="295" spans="1:6" ht="25.5" customHeight="1" x14ac:dyDescent="0.25">
      <c r="A295" s="255"/>
      <c r="B295" s="120" t="s">
        <v>34</v>
      </c>
      <c r="C295" s="28" t="s">
        <v>224</v>
      </c>
      <c r="D295" s="124">
        <v>158.80000000000001</v>
      </c>
      <c r="E295" s="125">
        <v>1</v>
      </c>
      <c r="F295" s="237"/>
    </row>
    <row r="296" spans="1:6" ht="25.5" customHeight="1" x14ac:dyDescent="0.25">
      <c r="A296" s="255"/>
      <c r="B296" s="120" t="s">
        <v>34</v>
      </c>
      <c r="C296" s="28" t="s">
        <v>231</v>
      </c>
      <c r="D296" s="124">
        <v>257.60000000000002</v>
      </c>
      <c r="E296" s="125">
        <v>1</v>
      </c>
      <c r="F296" s="237"/>
    </row>
    <row r="297" spans="1:6" ht="25.5" customHeight="1" x14ac:dyDescent="0.25">
      <c r="A297" s="255"/>
      <c r="B297" s="120" t="s">
        <v>34</v>
      </c>
      <c r="C297" s="28" t="s">
        <v>236</v>
      </c>
      <c r="D297" s="124">
        <v>288</v>
      </c>
      <c r="E297" s="125">
        <v>1</v>
      </c>
      <c r="F297" s="237"/>
    </row>
    <row r="298" spans="1:6" ht="25.5" customHeight="1" x14ac:dyDescent="0.25">
      <c r="A298" s="255"/>
      <c r="B298" s="120" t="s">
        <v>34</v>
      </c>
      <c r="C298" s="28" t="s">
        <v>237</v>
      </c>
      <c r="D298" s="124">
        <v>174.4</v>
      </c>
      <c r="E298" s="125">
        <v>1</v>
      </c>
      <c r="F298" s="237"/>
    </row>
    <row r="299" spans="1:6" ht="25.5" customHeight="1" x14ac:dyDescent="0.25">
      <c r="A299" s="255"/>
      <c r="B299" s="120" t="s">
        <v>34</v>
      </c>
      <c r="C299" s="28" t="s">
        <v>214</v>
      </c>
      <c r="D299" s="124">
        <v>286.06</v>
      </c>
      <c r="E299" s="125">
        <v>1</v>
      </c>
      <c r="F299" s="237"/>
    </row>
    <row r="300" spans="1:6" ht="25.5" customHeight="1" x14ac:dyDescent="0.25">
      <c r="A300" s="255"/>
      <c r="B300" s="120" t="s">
        <v>34</v>
      </c>
      <c r="C300" s="28" t="s">
        <v>213</v>
      </c>
      <c r="D300" s="124">
        <v>199.2</v>
      </c>
      <c r="E300" s="125">
        <v>1</v>
      </c>
      <c r="F300" s="237"/>
    </row>
    <row r="301" spans="1:6" ht="25.5" customHeight="1" x14ac:dyDescent="0.25">
      <c r="A301" s="255"/>
      <c r="B301" s="120" t="s">
        <v>34</v>
      </c>
      <c r="C301" s="28" t="s">
        <v>219</v>
      </c>
      <c r="D301" s="124">
        <v>36</v>
      </c>
      <c r="E301" s="125">
        <v>1</v>
      </c>
      <c r="F301" s="237"/>
    </row>
    <row r="302" spans="1:6" ht="25.5" customHeight="1" x14ac:dyDescent="0.25">
      <c r="A302" s="255"/>
      <c r="B302" s="120" t="s">
        <v>34</v>
      </c>
      <c r="C302" s="28" t="s">
        <v>238</v>
      </c>
      <c r="D302" s="124">
        <v>77.599999999999994</v>
      </c>
      <c r="E302" s="125">
        <v>1</v>
      </c>
      <c r="F302" s="237"/>
    </row>
    <row r="303" spans="1:6" ht="25.5" customHeight="1" x14ac:dyDescent="0.25">
      <c r="A303" s="255"/>
      <c r="B303" s="120" t="s">
        <v>34</v>
      </c>
      <c r="C303" s="28" t="s">
        <v>227</v>
      </c>
      <c r="D303" s="124">
        <v>1832</v>
      </c>
      <c r="E303" s="125">
        <v>1</v>
      </c>
      <c r="F303" s="237"/>
    </row>
    <row r="304" spans="1:6" ht="25.5" customHeight="1" x14ac:dyDescent="0.25">
      <c r="A304" s="255"/>
      <c r="B304" s="120" t="s">
        <v>34</v>
      </c>
      <c r="C304" s="28" t="s">
        <v>224</v>
      </c>
      <c r="D304" s="124">
        <v>31.08</v>
      </c>
      <c r="E304" s="125">
        <v>1</v>
      </c>
      <c r="F304" s="237"/>
    </row>
    <row r="305" spans="1:6" ht="25.5" customHeight="1" x14ac:dyDescent="0.25">
      <c r="A305" s="255"/>
      <c r="B305" s="120" t="s">
        <v>34</v>
      </c>
      <c r="C305" s="28" t="s">
        <v>232</v>
      </c>
      <c r="D305" s="124">
        <v>941.8</v>
      </c>
      <c r="E305" s="125">
        <v>1</v>
      </c>
      <c r="F305" s="237"/>
    </row>
    <row r="306" spans="1:6" ht="25.5" customHeight="1" x14ac:dyDescent="0.25">
      <c r="A306" s="255"/>
      <c r="B306" s="120" t="s">
        <v>34</v>
      </c>
      <c r="C306" s="28" t="s">
        <v>222</v>
      </c>
      <c r="D306" s="124">
        <v>90</v>
      </c>
      <c r="E306" s="125">
        <v>1</v>
      </c>
      <c r="F306" s="237"/>
    </row>
    <row r="307" spans="1:6" ht="25.5" customHeight="1" x14ac:dyDescent="0.25">
      <c r="A307" s="255"/>
      <c r="B307" s="120" t="s">
        <v>34</v>
      </c>
      <c r="C307" s="28" t="s">
        <v>210</v>
      </c>
      <c r="D307" s="124">
        <v>192</v>
      </c>
      <c r="E307" s="125">
        <v>1</v>
      </c>
      <c r="F307" s="237"/>
    </row>
    <row r="308" spans="1:6" ht="25.5" customHeight="1" x14ac:dyDescent="0.25">
      <c r="A308" s="255"/>
      <c r="B308" s="120" t="s">
        <v>34</v>
      </c>
      <c r="C308" s="28" t="s">
        <v>210</v>
      </c>
      <c r="D308" s="124">
        <v>130.80000000000001</v>
      </c>
      <c r="E308" s="125">
        <v>1</v>
      </c>
      <c r="F308" s="237"/>
    </row>
    <row r="309" spans="1:6" ht="25.5" customHeight="1" x14ac:dyDescent="0.25">
      <c r="A309" s="255"/>
      <c r="B309" s="120" t="s">
        <v>34</v>
      </c>
      <c r="C309" s="28" t="s">
        <v>239</v>
      </c>
      <c r="D309" s="124">
        <v>80.400000000000006</v>
      </c>
      <c r="E309" s="125">
        <v>1</v>
      </c>
      <c r="F309" s="237"/>
    </row>
    <row r="310" spans="1:6" ht="25.5" customHeight="1" x14ac:dyDescent="0.25">
      <c r="A310" s="255"/>
      <c r="B310" s="120" t="s">
        <v>34</v>
      </c>
      <c r="C310" s="28" t="s">
        <v>227</v>
      </c>
      <c r="D310" s="124">
        <v>92.6</v>
      </c>
      <c r="E310" s="125">
        <v>1</v>
      </c>
      <c r="F310" s="237"/>
    </row>
    <row r="311" spans="1:6" ht="25.5" customHeight="1" x14ac:dyDescent="0.25">
      <c r="A311" s="255"/>
      <c r="B311" s="120" t="s">
        <v>34</v>
      </c>
      <c r="C311" s="28" t="s">
        <v>221</v>
      </c>
      <c r="D311" s="124">
        <v>85.2</v>
      </c>
      <c r="E311" s="125">
        <v>1</v>
      </c>
      <c r="F311" s="237"/>
    </row>
    <row r="312" spans="1:6" ht="25.5" customHeight="1" x14ac:dyDescent="0.25">
      <c r="A312" s="255"/>
      <c r="B312" s="120" t="s">
        <v>34</v>
      </c>
      <c r="C312" s="28" t="s">
        <v>240</v>
      </c>
      <c r="D312" s="124">
        <v>213.6</v>
      </c>
      <c r="E312" s="125">
        <v>1</v>
      </c>
      <c r="F312" s="237"/>
    </row>
    <row r="313" spans="1:6" ht="25.5" customHeight="1" x14ac:dyDescent="0.25">
      <c r="A313" s="255"/>
      <c r="B313" s="120" t="s">
        <v>34</v>
      </c>
      <c r="C313" s="28" t="s">
        <v>221</v>
      </c>
      <c r="D313" s="124">
        <v>66.400000000000006</v>
      </c>
      <c r="E313" s="125">
        <v>1</v>
      </c>
      <c r="F313" s="237"/>
    </row>
    <row r="314" spans="1:6" ht="25.5" customHeight="1" x14ac:dyDescent="0.25">
      <c r="A314" s="255"/>
      <c r="B314" s="120" t="s">
        <v>34</v>
      </c>
      <c r="C314" s="28" t="s">
        <v>221</v>
      </c>
      <c r="D314" s="124">
        <v>57.96</v>
      </c>
      <c r="E314" s="125">
        <v>1</v>
      </c>
      <c r="F314" s="237"/>
    </row>
    <row r="315" spans="1:6" ht="25.5" customHeight="1" x14ac:dyDescent="0.25">
      <c r="A315" s="255"/>
      <c r="B315" s="120" t="s">
        <v>34</v>
      </c>
      <c r="C315" s="28" t="s">
        <v>227</v>
      </c>
      <c r="D315" s="124">
        <v>276.39999999999998</v>
      </c>
      <c r="E315" s="125">
        <v>1</v>
      </c>
      <c r="F315" s="237"/>
    </row>
    <row r="316" spans="1:6" ht="25.5" customHeight="1" x14ac:dyDescent="0.25">
      <c r="A316" s="255"/>
      <c r="B316" s="120" t="s">
        <v>34</v>
      </c>
      <c r="C316" s="28" t="s">
        <v>220</v>
      </c>
      <c r="D316" s="124">
        <v>800</v>
      </c>
      <c r="E316" s="125">
        <v>1</v>
      </c>
      <c r="F316" s="237"/>
    </row>
    <row r="317" spans="1:6" ht="25.5" customHeight="1" x14ac:dyDescent="0.25">
      <c r="A317" s="255"/>
      <c r="B317" s="120" t="s">
        <v>34</v>
      </c>
      <c r="C317" s="28" t="s">
        <v>234</v>
      </c>
      <c r="D317" s="124">
        <v>1715.2</v>
      </c>
      <c r="E317" s="125">
        <v>1</v>
      </c>
      <c r="F317" s="237"/>
    </row>
    <row r="318" spans="1:6" ht="25.5" customHeight="1" x14ac:dyDescent="0.25">
      <c r="A318" s="255"/>
      <c r="B318" s="120" t="s">
        <v>34</v>
      </c>
      <c r="C318" s="28" t="s">
        <v>241</v>
      </c>
      <c r="D318" s="124">
        <v>4978</v>
      </c>
      <c r="E318" s="125">
        <v>1</v>
      </c>
      <c r="F318" s="237"/>
    </row>
    <row r="319" spans="1:6" ht="25.5" customHeight="1" x14ac:dyDescent="0.25">
      <c r="A319" s="255"/>
      <c r="B319" s="120" t="s">
        <v>34</v>
      </c>
      <c r="C319" s="28" t="s">
        <v>214</v>
      </c>
      <c r="D319" s="124">
        <v>15.8</v>
      </c>
      <c r="E319" s="125">
        <v>1</v>
      </c>
      <c r="F319" s="237"/>
    </row>
    <row r="320" spans="1:6" ht="25.5" customHeight="1" x14ac:dyDescent="0.25">
      <c r="A320" s="255"/>
      <c r="B320" s="120" t="s">
        <v>34</v>
      </c>
      <c r="C320" s="28" t="s">
        <v>215</v>
      </c>
      <c r="D320" s="124">
        <v>39.69</v>
      </c>
      <c r="E320" s="125">
        <v>1</v>
      </c>
      <c r="F320" s="237"/>
    </row>
    <row r="321" spans="1:6" ht="25.5" customHeight="1" x14ac:dyDescent="0.25">
      <c r="A321" s="255"/>
      <c r="B321" s="120" t="s">
        <v>34</v>
      </c>
      <c r="C321" s="28" t="s">
        <v>224</v>
      </c>
      <c r="D321" s="124">
        <v>61.74</v>
      </c>
      <c r="E321" s="125">
        <v>1</v>
      </c>
      <c r="F321" s="237"/>
    </row>
    <row r="322" spans="1:6" ht="25.5" customHeight="1" x14ac:dyDescent="0.25">
      <c r="A322" s="255"/>
      <c r="B322" s="120" t="s">
        <v>34</v>
      </c>
      <c r="C322" s="28" t="s">
        <v>232</v>
      </c>
      <c r="D322" s="124">
        <v>247.2</v>
      </c>
      <c r="E322" s="125">
        <v>1</v>
      </c>
      <c r="F322" s="237"/>
    </row>
    <row r="323" spans="1:6" ht="25.5" customHeight="1" x14ac:dyDescent="0.25">
      <c r="A323" s="255"/>
      <c r="B323" s="120" t="s">
        <v>34</v>
      </c>
      <c r="C323" s="28" t="s">
        <v>239</v>
      </c>
      <c r="D323" s="124">
        <v>664.2</v>
      </c>
      <c r="E323" s="125">
        <v>1</v>
      </c>
      <c r="F323" s="237"/>
    </row>
    <row r="324" spans="1:6" ht="25.5" customHeight="1" x14ac:dyDescent="0.25">
      <c r="A324" s="255"/>
      <c r="B324" s="120" t="s">
        <v>34</v>
      </c>
      <c r="C324" s="28" t="s">
        <v>236</v>
      </c>
      <c r="D324" s="124">
        <v>457.4</v>
      </c>
      <c r="E324" s="125">
        <v>1</v>
      </c>
      <c r="F324" s="237"/>
    </row>
    <row r="325" spans="1:6" ht="25.5" customHeight="1" x14ac:dyDescent="0.25">
      <c r="A325" s="255"/>
      <c r="B325" s="120" t="s">
        <v>34</v>
      </c>
      <c r="C325" s="28" t="s">
        <v>216</v>
      </c>
      <c r="D325" s="124">
        <v>0</v>
      </c>
      <c r="E325" s="125">
        <v>1</v>
      </c>
      <c r="F325" s="237"/>
    </row>
    <row r="326" spans="1:6" ht="25.5" customHeight="1" x14ac:dyDescent="0.25">
      <c r="A326" s="255"/>
      <c r="B326" s="120" t="s">
        <v>34</v>
      </c>
      <c r="C326" s="28" t="s">
        <v>224</v>
      </c>
      <c r="D326" s="124">
        <v>100.8</v>
      </c>
      <c r="E326" s="125">
        <v>1</v>
      </c>
      <c r="F326" s="237"/>
    </row>
    <row r="327" spans="1:6" ht="25.5" customHeight="1" x14ac:dyDescent="0.25">
      <c r="A327" s="255"/>
      <c r="B327" s="120" t="s">
        <v>34</v>
      </c>
      <c r="C327" s="28" t="s">
        <v>240</v>
      </c>
      <c r="D327" s="124">
        <v>242</v>
      </c>
      <c r="E327" s="125">
        <v>1</v>
      </c>
      <c r="F327" s="237"/>
    </row>
    <row r="328" spans="1:6" ht="25.5" customHeight="1" x14ac:dyDescent="0.25">
      <c r="A328" s="255"/>
      <c r="B328" s="120" t="s">
        <v>34</v>
      </c>
      <c r="C328" s="28" t="s">
        <v>216</v>
      </c>
      <c r="D328" s="124">
        <v>241.2</v>
      </c>
      <c r="E328" s="125">
        <v>1</v>
      </c>
      <c r="F328" s="237"/>
    </row>
    <row r="329" spans="1:6" ht="25.5" customHeight="1" x14ac:dyDescent="0.25">
      <c r="A329" s="255"/>
      <c r="B329" s="120" t="s">
        <v>34</v>
      </c>
      <c r="C329" s="28" t="s">
        <v>239</v>
      </c>
      <c r="D329" s="124">
        <v>777</v>
      </c>
      <c r="E329" s="125">
        <v>1</v>
      </c>
      <c r="F329" s="237"/>
    </row>
    <row r="330" spans="1:6" ht="25.5" customHeight="1" x14ac:dyDescent="0.25">
      <c r="A330" s="255"/>
      <c r="B330" s="120" t="s">
        <v>34</v>
      </c>
      <c r="C330" s="28" t="s">
        <v>222</v>
      </c>
      <c r="D330" s="124">
        <v>803.96</v>
      </c>
      <c r="E330" s="125">
        <v>1</v>
      </c>
      <c r="F330" s="237"/>
    </row>
    <row r="331" spans="1:6" ht="25.5" customHeight="1" x14ac:dyDescent="0.25">
      <c r="A331" s="255"/>
      <c r="B331" s="120" t="s">
        <v>34</v>
      </c>
      <c r="C331" s="28" t="s">
        <v>222</v>
      </c>
      <c r="D331" s="124">
        <v>96.6</v>
      </c>
      <c r="E331" s="125">
        <v>1</v>
      </c>
      <c r="F331" s="237"/>
    </row>
    <row r="332" spans="1:6" ht="25.5" customHeight="1" x14ac:dyDescent="0.25">
      <c r="A332" s="255"/>
      <c r="B332" s="120" t="s">
        <v>34</v>
      </c>
      <c r="C332" s="28" t="s">
        <v>210</v>
      </c>
      <c r="D332" s="124">
        <v>173.88</v>
      </c>
      <c r="E332" s="125">
        <v>1</v>
      </c>
      <c r="F332" s="237"/>
    </row>
    <row r="333" spans="1:6" ht="25.5" customHeight="1" x14ac:dyDescent="0.25">
      <c r="A333" s="255"/>
      <c r="B333" s="120" t="s">
        <v>34</v>
      </c>
      <c r="C333" s="28" t="s">
        <v>240</v>
      </c>
      <c r="D333" s="124">
        <v>209.16</v>
      </c>
      <c r="E333" s="125">
        <v>1</v>
      </c>
      <c r="F333" s="237"/>
    </row>
    <row r="334" spans="1:6" ht="25.5" customHeight="1" x14ac:dyDescent="0.25">
      <c r="A334" s="255"/>
      <c r="B334" s="120" t="s">
        <v>34</v>
      </c>
      <c r="C334" s="28" t="s">
        <v>240</v>
      </c>
      <c r="D334" s="124">
        <v>4004.07</v>
      </c>
      <c r="E334" s="125">
        <v>1</v>
      </c>
      <c r="F334" s="237"/>
    </row>
    <row r="335" spans="1:6" ht="25.5" customHeight="1" x14ac:dyDescent="0.25">
      <c r="A335" s="255"/>
      <c r="B335" s="120" t="s">
        <v>34</v>
      </c>
      <c r="C335" s="28" t="s">
        <v>242</v>
      </c>
      <c r="D335" s="124" t="s">
        <v>243</v>
      </c>
      <c r="E335" s="125">
        <v>1</v>
      </c>
      <c r="F335" s="237"/>
    </row>
    <row r="336" spans="1:6" ht="25.5" customHeight="1" x14ac:dyDescent="0.25">
      <c r="A336" s="255"/>
      <c r="B336" s="120" t="s">
        <v>34</v>
      </c>
      <c r="C336" s="28" t="s">
        <v>213</v>
      </c>
      <c r="D336" s="124">
        <v>1004</v>
      </c>
      <c r="E336" s="125">
        <v>1</v>
      </c>
      <c r="F336" s="237"/>
    </row>
    <row r="337" spans="1:6" ht="25.5" customHeight="1" x14ac:dyDescent="0.25">
      <c r="A337" s="255"/>
      <c r="B337" s="120" t="s">
        <v>34</v>
      </c>
      <c r="C337" s="28" t="s">
        <v>237</v>
      </c>
      <c r="D337" s="124">
        <v>88.8</v>
      </c>
      <c r="E337" s="125">
        <v>1</v>
      </c>
      <c r="F337" s="237"/>
    </row>
    <row r="338" spans="1:6" ht="25.5" customHeight="1" x14ac:dyDescent="0.25">
      <c r="A338" s="255"/>
      <c r="B338" s="120" t="s">
        <v>34</v>
      </c>
      <c r="C338" s="28" t="s">
        <v>238</v>
      </c>
      <c r="D338" s="124">
        <v>470</v>
      </c>
      <c r="E338" s="125">
        <v>1</v>
      </c>
      <c r="F338" s="237"/>
    </row>
    <row r="339" spans="1:6" ht="25.5" customHeight="1" x14ac:dyDescent="0.25">
      <c r="A339" s="255"/>
      <c r="B339" s="120" t="s">
        <v>34</v>
      </c>
      <c r="C339" s="28" t="s">
        <v>214</v>
      </c>
      <c r="D339" s="124">
        <v>488.13</v>
      </c>
      <c r="E339" s="125">
        <v>1</v>
      </c>
      <c r="F339" s="237"/>
    </row>
    <row r="340" spans="1:6" ht="25.5" customHeight="1" x14ac:dyDescent="0.25">
      <c r="A340" s="255"/>
      <c r="B340" s="120" t="s">
        <v>34</v>
      </c>
      <c r="C340" s="28" t="s">
        <v>222</v>
      </c>
      <c r="D340" s="124">
        <v>68.569999999999993</v>
      </c>
      <c r="E340" s="125">
        <v>1</v>
      </c>
      <c r="F340" s="237"/>
    </row>
    <row r="341" spans="1:6" ht="25.5" customHeight="1" x14ac:dyDescent="0.25">
      <c r="A341" s="255"/>
      <c r="B341" s="120" t="s">
        <v>34</v>
      </c>
      <c r="C341" s="28" t="s">
        <v>213</v>
      </c>
      <c r="D341" s="124">
        <v>2.1</v>
      </c>
      <c r="E341" s="125">
        <v>1</v>
      </c>
      <c r="F341" s="237"/>
    </row>
    <row r="342" spans="1:6" ht="25.5" customHeight="1" x14ac:dyDescent="0.25">
      <c r="A342" s="255"/>
      <c r="B342" s="120" t="s">
        <v>34</v>
      </c>
      <c r="C342" s="28" t="s">
        <v>244</v>
      </c>
      <c r="D342" s="124">
        <v>61.74</v>
      </c>
      <c r="E342" s="125">
        <v>1</v>
      </c>
      <c r="F342" s="237"/>
    </row>
    <row r="343" spans="1:6" ht="25.5" customHeight="1" x14ac:dyDescent="0.25">
      <c r="A343" s="255"/>
      <c r="B343" s="120" t="s">
        <v>34</v>
      </c>
      <c r="C343" s="28" t="s">
        <v>244</v>
      </c>
      <c r="D343" s="124">
        <v>85.27</v>
      </c>
      <c r="E343" s="125">
        <v>1</v>
      </c>
      <c r="F343" s="237"/>
    </row>
    <row r="344" spans="1:6" ht="25.5" customHeight="1" x14ac:dyDescent="0.25">
      <c r="A344" s="255"/>
      <c r="B344" s="120" t="s">
        <v>34</v>
      </c>
      <c r="C344" s="28" t="s">
        <v>245</v>
      </c>
      <c r="D344" s="124">
        <v>73.599999999999994</v>
      </c>
      <c r="E344" s="125">
        <v>1</v>
      </c>
      <c r="F344" s="237"/>
    </row>
    <row r="345" spans="1:6" ht="25.5" customHeight="1" x14ac:dyDescent="0.25">
      <c r="A345" s="255"/>
      <c r="B345" s="120" t="s">
        <v>34</v>
      </c>
      <c r="C345" s="28" t="s">
        <v>237</v>
      </c>
      <c r="D345" s="124">
        <v>0</v>
      </c>
      <c r="E345" s="125">
        <v>1</v>
      </c>
      <c r="F345" s="237"/>
    </row>
    <row r="346" spans="1:6" ht="25.5" customHeight="1" x14ac:dyDescent="0.25">
      <c r="A346" s="255"/>
      <c r="B346" s="120" t="s">
        <v>34</v>
      </c>
      <c r="C346" s="28" t="s">
        <v>212</v>
      </c>
      <c r="D346" s="124">
        <v>613.20000000000005</v>
      </c>
      <c r="E346" s="125">
        <v>1</v>
      </c>
      <c r="F346" s="237"/>
    </row>
    <row r="347" spans="1:6" ht="25.5" customHeight="1" x14ac:dyDescent="0.25">
      <c r="A347" s="255"/>
      <c r="B347" s="120" t="s">
        <v>34</v>
      </c>
      <c r="C347" s="28" t="s">
        <v>224</v>
      </c>
      <c r="D347" s="124">
        <v>49.88</v>
      </c>
      <c r="E347" s="125">
        <v>1</v>
      </c>
      <c r="F347" s="237"/>
    </row>
    <row r="348" spans="1:6" ht="25.5" customHeight="1" x14ac:dyDescent="0.25">
      <c r="A348" s="255"/>
      <c r="B348" s="120" t="s">
        <v>34</v>
      </c>
      <c r="C348" s="28" t="s">
        <v>225</v>
      </c>
      <c r="D348" s="124">
        <v>0</v>
      </c>
      <c r="E348" s="125">
        <v>1</v>
      </c>
      <c r="F348" s="237"/>
    </row>
    <row r="349" spans="1:6" ht="25.5" customHeight="1" x14ac:dyDescent="0.25">
      <c r="A349" s="255"/>
      <c r="B349" s="120" t="s">
        <v>34</v>
      </c>
      <c r="C349" s="28" t="s">
        <v>246</v>
      </c>
      <c r="D349" s="124">
        <v>0</v>
      </c>
      <c r="E349" s="125">
        <v>1</v>
      </c>
      <c r="F349" s="237"/>
    </row>
    <row r="350" spans="1:6" ht="25.5" customHeight="1" x14ac:dyDescent="0.25">
      <c r="A350" s="255"/>
      <c r="B350" s="120" t="s">
        <v>34</v>
      </c>
      <c r="C350" s="28" t="s">
        <v>247</v>
      </c>
      <c r="D350" s="124">
        <v>0</v>
      </c>
      <c r="E350" s="125">
        <v>1</v>
      </c>
      <c r="F350" s="237"/>
    </row>
    <row r="351" spans="1:6" ht="25.5" customHeight="1" x14ac:dyDescent="0.25">
      <c r="A351" s="255"/>
      <c r="B351" s="120" t="s">
        <v>34</v>
      </c>
      <c r="C351" s="28" t="s">
        <v>248</v>
      </c>
      <c r="D351" s="124">
        <v>0</v>
      </c>
      <c r="E351" s="125">
        <v>1</v>
      </c>
      <c r="F351" s="237"/>
    </row>
    <row r="352" spans="1:6" ht="25.5" customHeight="1" x14ac:dyDescent="0.25">
      <c r="A352" s="255"/>
      <c r="B352" s="120" t="s">
        <v>34</v>
      </c>
      <c r="C352" s="28" t="s">
        <v>231</v>
      </c>
      <c r="D352" s="124">
        <v>0</v>
      </c>
      <c r="E352" s="125">
        <v>1</v>
      </c>
      <c r="F352" s="237"/>
    </row>
    <row r="353" spans="1:6" ht="25.5" customHeight="1" x14ac:dyDescent="0.25">
      <c r="A353" s="255"/>
      <c r="B353" s="120" t="s">
        <v>34</v>
      </c>
      <c r="C353" s="28" t="s">
        <v>232</v>
      </c>
      <c r="D353" s="124">
        <v>0</v>
      </c>
      <c r="E353" s="125">
        <v>1</v>
      </c>
      <c r="F353" s="237"/>
    </row>
    <row r="354" spans="1:6" ht="25.5" customHeight="1" x14ac:dyDescent="0.25">
      <c r="A354" s="255"/>
      <c r="B354" s="120" t="s">
        <v>34</v>
      </c>
      <c r="C354" s="28" t="s">
        <v>247</v>
      </c>
      <c r="D354" s="124">
        <v>0</v>
      </c>
      <c r="E354" s="125">
        <v>1</v>
      </c>
      <c r="F354" s="237"/>
    </row>
    <row r="355" spans="1:6" ht="25.5" customHeight="1" x14ac:dyDescent="0.25">
      <c r="A355" s="255"/>
      <c r="B355" s="120" t="s">
        <v>34</v>
      </c>
      <c r="C355" s="28" t="s">
        <v>225</v>
      </c>
      <c r="D355" s="124">
        <v>0</v>
      </c>
      <c r="E355" s="125">
        <v>1</v>
      </c>
      <c r="F355" s="237"/>
    </row>
    <row r="356" spans="1:6" ht="25.5" customHeight="1" x14ac:dyDescent="0.25">
      <c r="A356" s="255"/>
      <c r="B356" s="120" t="s">
        <v>34</v>
      </c>
      <c r="C356" s="28" t="s">
        <v>238</v>
      </c>
      <c r="D356" s="124">
        <v>0</v>
      </c>
      <c r="E356" s="125">
        <v>1</v>
      </c>
      <c r="F356" s="237"/>
    </row>
    <row r="357" spans="1:6" ht="25.5" customHeight="1" x14ac:dyDescent="0.25">
      <c r="A357" s="255"/>
      <c r="B357" s="120" t="s">
        <v>34</v>
      </c>
      <c r="C357" s="28" t="s">
        <v>236</v>
      </c>
      <c r="D357" s="124">
        <v>0</v>
      </c>
      <c r="E357" s="125">
        <v>1</v>
      </c>
      <c r="F357" s="237"/>
    </row>
    <row r="358" spans="1:6" ht="25.5" customHeight="1" x14ac:dyDescent="0.25">
      <c r="A358" s="255"/>
      <c r="B358" s="120" t="s">
        <v>34</v>
      </c>
      <c r="C358" s="28" t="s">
        <v>247</v>
      </c>
      <c r="D358" s="124">
        <v>0</v>
      </c>
      <c r="E358" s="125">
        <v>1</v>
      </c>
      <c r="F358" s="237"/>
    </row>
    <row r="359" spans="1:6" ht="25.5" customHeight="1" x14ac:dyDescent="0.25">
      <c r="A359" s="255"/>
      <c r="B359" s="120" t="s">
        <v>34</v>
      </c>
      <c r="C359" s="28" t="s">
        <v>209</v>
      </c>
      <c r="D359" s="124">
        <v>0</v>
      </c>
      <c r="E359" s="125">
        <v>1</v>
      </c>
      <c r="F359" s="237"/>
    </row>
    <row r="360" spans="1:6" ht="25.5" customHeight="1" x14ac:dyDescent="0.25">
      <c r="A360" s="255"/>
      <c r="B360" s="120" t="s">
        <v>34</v>
      </c>
      <c r="C360" s="28" t="s">
        <v>247</v>
      </c>
      <c r="D360" s="129">
        <v>0</v>
      </c>
      <c r="E360" s="125">
        <v>1</v>
      </c>
      <c r="F360" s="237"/>
    </row>
    <row r="361" spans="1:6" ht="25.5" customHeight="1" thickBot="1" x14ac:dyDescent="0.3">
      <c r="A361" s="257"/>
      <c r="B361" s="81" t="s">
        <v>21</v>
      </c>
      <c r="C361" s="82"/>
      <c r="D361" s="130">
        <f>SUM(D243:D360)</f>
        <v>37759.789999999994</v>
      </c>
      <c r="E361" s="200">
        <v>118</v>
      </c>
      <c r="F361" s="237"/>
    </row>
    <row r="362" spans="1:6" ht="25.5" customHeight="1" x14ac:dyDescent="0.25">
      <c r="A362" s="288">
        <v>2</v>
      </c>
      <c r="B362" s="275" t="s">
        <v>22</v>
      </c>
      <c r="C362" s="118" t="s">
        <v>249</v>
      </c>
      <c r="D362" s="106">
        <v>717</v>
      </c>
      <c r="E362" s="53">
        <v>35</v>
      </c>
      <c r="F362" s="237"/>
    </row>
    <row r="363" spans="1:6" ht="25.5" customHeight="1" x14ac:dyDescent="0.25">
      <c r="A363" s="288"/>
      <c r="B363" s="267"/>
      <c r="C363" s="33" t="s">
        <v>250</v>
      </c>
      <c r="D363" s="101">
        <v>0</v>
      </c>
      <c r="E363" s="21">
        <v>2</v>
      </c>
      <c r="F363" s="237"/>
    </row>
    <row r="364" spans="1:6" ht="25.5" customHeight="1" x14ac:dyDescent="0.25">
      <c r="A364" s="102"/>
      <c r="B364" s="267"/>
      <c r="C364" s="33" t="s">
        <v>251</v>
      </c>
      <c r="D364" s="101">
        <v>0</v>
      </c>
      <c r="E364" s="21">
        <v>9</v>
      </c>
      <c r="F364" s="237"/>
    </row>
    <row r="365" spans="1:6" ht="25.5" customHeight="1" x14ac:dyDescent="0.25">
      <c r="A365" s="102"/>
      <c r="B365" s="276"/>
      <c r="C365" s="33" t="s">
        <v>252</v>
      </c>
      <c r="D365" s="101">
        <v>0</v>
      </c>
      <c r="E365" s="21">
        <v>6</v>
      </c>
      <c r="F365" s="237"/>
    </row>
    <row r="366" spans="1:6" ht="25.5" customHeight="1" thickBot="1" x14ac:dyDescent="0.3">
      <c r="A366" s="102"/>
      <c r="B366" s="81" t="s">
        <v>21</v>
      </c>
      <c r="C366" s="82"/>
      <c r="D366" s="198">
        <v>717</v>
      </c>
      <c r="E366" s="134">
        <f>SUM(E362:E365)</f>
        <v>52</v>
      </c>
      <c r="F366" s="237"/>
    </row>
    <row r="367" spans="1:6" ht="25.5" customHeight="1" x14ac:dyDescent="0.25">
      <c r="A367" s="254">
        <v>3</v>
      </c>
      <c r="B367" s="117" t="s">
        <v>27</v>
      </c>
      <c r="C367" s="118"/>
      <c r="D367" s="106"/>
      <c r="E367" s="119"/>
      <c r="F367" s="237"/>
    </row>
    <row r="368" spans="1:6" ht="25.5" customHeight="1" thickBot="1" x14ac:dyDescent="0.3">
      <c r="A368" s="256"/>
      <c r="B368" s="81" t="s">
        <v>21</v>
      </c>
      <c r="C368" s="197">
        <v>336</v>
      </c>
      <c r="D368" s="198">
        <v>24934</v>
      </c>
      <c r="E368" s="134">
        <v>125</v>
      </c>
      <c r="F368" s="237"/>
    </row>
    <row r="369" spans="1:9" ht="28.5" customHeight="1" x14ac:dyDescent="0.25">
      <c r="A369" s="254">
        <v>4</v>
      </c>
      <c r="B369" s="117" t="s">
        <v>28</v>
      </c>
      <c r="C369" s="118"/>
      <c r="D369" s="106"/>
      <c r="E369" s="119"/>
      <c r="F369" s="237"/>
    </row>
    <row r="370" spans="1:9" ht="28.5" customHeight="1" thickBot="1" x14ac:dyDescent="0.3">
      <c r="A370" s="256"/>
      <c r="B370" s="81" t="s">
        <v>21</v>
      </c>
      <c r="C370" s="82"/>
      <c r="D370" s="198"/>
      <c r="E370" s="77"/>
      <c r="F370" s="237"/>
    </row>
    <row r="371" spans="1:9" ht="25.5" customHeight="1" x14ac:dyDescent="0.25">
      <c r="A371" s="254">
        <v>5</v>
      </c>
      <c r="B371" s="205" t="s">
        <v>29</v>
      </c>
      <c r="C371" s="51" t="s">
        <v>253</v>
      </c>
      <c r="D371" s="106">
        <v>0</v>
      </c>
      <c r="E371" s="53">
        <v>1</v>
      </c>
      <c r="F371" s="237"/>
    </row>
    <row r="372" spans="1:9" ht="25.5" customHeight="1" thickBot="1" x14ac:dyDescent="0.3">
      <c r="A372" s="257"/>
      <c r="B372" s="204" t="s">
        <v>21</v>
      </c>
      <c r="C372" s="128"/>
      <c r="D372" s="131">
        <v>0</v>
      </c>
      <c r="E372" s="199">
        <f>SUM(E371)</f>
        <v>1</v>
      </c>
      <c r="F372" s="237"/>
    </row>
    <row r="373" spans="1:9" ht="29.25" customHeight="1" x14ac:dyDescent="0.25">
      <c r="A373" s="289">
        <v>6</v>
      </c>
      <c r="B373" s="286" t="s">
        <v>30</v>
      </c>
      <c r="C373" s="105" t="s">
        <v>254</v>
      </c>
      <c r="D373" s="106">
        <v>1607.62</v>
      </c>
      <c r="E373" s="53">
        <v>1</v>
      </c>
      <c r="F373" s="237"/>
      <c r="G373" s="15"/>
      <c r="H373" s="16"/>
      <c r="I373" s="16"/>
    </row>
    <row r="374" spans="1:9" ht="31.5" customHeight="1" x14ac:dyDescent="0.25">
      <c r="A374" s="289"/>
      <c r="B374" s="287"/>
      <c r="C374" s="201" t="s">
        <v>255</v>
      </c>
      <c r="D374" s="202">
        <v>1220</v>
      </c>
      <c r="E374" s="203">
        <v>1</v>
      </c>
      <c r="F374" s="237"/>
      <c r="G374" s="22"/>
      <c r="H374" s="23"/>
      <c r="I374" s="23"/>
    </row>
    <row r="375" spans="1:9" ht="24" customHeight="1" thickBot="1" x14ac:dyDescent="0.3">
      <c r="A375" s="107"/>
      <c r="B375" s="81" t="s">
        <v>21</v>
      </c>
      <c r="C375" s="186"/>
      <c r="D375" s="198">
        <f>SUM(D373:D374)</f>
        <v>2827.62</v>
      </c>
      <c r="E375" s="134">
        <f>SUM(E373:E374)</f>
        <v>2</v>
      </c>
      <c r="F375" s="237"/>
      <c r="G375" s="108"/>
      <c r="H375" s="23"/>
      <c r="I375" s="23"/>
    </row>
    <row r="376" spans="1:9" ht="45" customHeight="1" thickBot="1" x14ac:dyDescent="0.3">
      <c r="A376" s="40"/>
      <c r="B376" s="138" t="s">
        <v>32</v>
      </c>
      <c r="C376" s="139"/>
      <c r="D376" s="104">
        <f>D375+D368+D366+D361</f>
        <v>66238.409999999989</v>
      </c>
      <c r="E376" s="140">
        <f>E375+E368+E366+E361+E372</f>
        <v>298</v>
      </c>
      <c r="F376" s="238"/>
    </row>
    <row r="377" spans="1:9" ht="25.5" customHeight="1" x14ac:dyDescent="0.25">
      <c r="A377" s="262"/>
      <c r="B377" s="243"/>
      <c r="C377" s="245" t="s">
        <v>256</v>
      </c>
      <c r="D377" s="245"/>
      <c r="E377" s="246"/>
      <c r="F377" s="194" t="s">
        <v>150</v>
      </c>
    </row>
    <row r="378" spans="1:9" ht="70.5" customHeight="1" thickBot="1" x14ac:dyDescent="0.3">
      <c r="A378" s="253" t="s">
        <v>4</v>
      </c>
      <c r="B378" s="253"/>
      <c r="C378" s="132" t="s">
        <v>5</v>
      </c>
      <c r="D378" s="132" t="s">
        <v>6</v>
      </c>
      <c r="E378" s="132" t="s">
        <v>7</v>
      </c>
      <c r="F378" s="233"/>
    </row>
    <row r="379" spans="1:9" ht="25.5" customHeight="1" x14ac:dyDescent="0.25">
      <c r="A379" s="255">
        <v>1</v>
      </c>
      <c r="B379" s="117" t="s">
        <v>34</v>
      </c>
      <c r="C379" s="118" t="s">
        <v>257</v>
      </c>
      <c r="D379" s="52">
        <f>2.11*7.5*30</f>
        <v>474.75</v>
      </c>
      <c r="E379" s="53">
        <v>1</v>
      </c>
      <c r="F379" s="234"/>
    </row>
    <row r="380" spans="1:9" ht="25.5" customHeight="1" x14ac:dyDescent="0.25">
      <c r="A380" s="255"/>
      <c r="B380" s="28"/>
      <c r="C380" s="33" t="s">
        <v>258</v>
      </c>
      <c r="D380" s="34">
        <f>3.33*136</f>
        <v>452.88</v>
      </c>
      <c r="E380" s="32">
        <v>1</v>
      </c>
      <c r="F380" s="234"/>
    </row>
    <row r="381" spans="1:9" ht="25.5" customHeight="1" x14ac:dyDescent="0.25">
      <c r="A381" s="255"/>
      <c r="B381" s="28"/>
      <c r="C381" s="33" t="s">
        <v>259</v>
      </c>
      <c r="D381" s="34">
        <v>1415.75</v>
      </c>
      <c r="E381" s="32">
        <v>7</v>
      </c>
      <c r="F381" s="234"/>
    </row>
    <row r="382" spans="1:9" ht="25.5" customHeight="1" x14ac:dyDescent="0.25">
      <c r="A382" s="255"/>
      <c r="B382" s="28"/>
      <c r="C382" s="33" t="s">
        <v>260</v>
      </c>
      <c r="D382" s="34">
        <v>1075.5899999999999</v>
      </c>
      <c r="E382" s="32">
        <v>4</v>
      </c>
      <c r="F382" s="234"/>
    </row>
    <row r="383" spans="1:9" ht="25.5" customHeight="1" x14ac:dyDescent="0.25">
      <c r="A383" s="255"/>
      <c r="B383" s="28"/>
      <c r="C383" s="33" t="s">
        <v>261</v>
      </c>
      <c r="D383" s="34">
        <v>1745.87</v>
      </c>
      <c r="E383" s="32">
        <v>3</v>
      </c>
      <c r="F383" s="234"/>
    </row>
    <row r="384" spans="1:9" ht="25.5" customHeight="1" x14ac:dyDescent="0.25">
      <c r="A384" s="255"/>
      <c r="B384" s="28"/>
      <c r="C384" s="33" t="s">
        <v>262</v>
      </c>
      <c r="D384" s="34">
        <v>3699.04</v>
      </c>
      <c r="E384" s="32">
        <v>3</v>
      </c>
      <c r="F384" s="234"/>
    </row>
    <row r="385" spans="1:6" ht="25.5" customHeight="1" x14ac:dyDescent="0.25">
      <c r="A385" s="255"/>
      <c r="B385" s="28"/>
      <c r="C385" s="33" t="s">
        <v>263</v>
      </c>
      <c r="D385" s="34">
        <v>479.52</v>
      </c>
      <c r="E385" s="32">
        <v>2</v>
      </c>
      <c r="F385" s="234"/>
    </row>
    <row r="386" spans="1:6" ht="25.5" customHeight="1" x14ac:dyDescent="0.25">
      <c r="A386" s="255"/>
      <c r="B386" s="28"/>
      <c r="C386" s="33" t="s">
        <v>264</v>
      </c>
      <c r="D386" s="34">
        <v>2057.1799999999998</v>
      </c>
      <c r="E386" s="32">
        <v>9</v>
      </c>
      <c r="F386" s="234"/>
    </row>
    <row r="387" spans="1:6" ht="25.5" customHeight="1" x14ac:dyDescent="0.25">
      <c r="A387" s="255"/>
      <c r="B387" s="28"/>
      <c r="C387" s="33" t="s">
        <v>265</v>
      </c>
      <c r="D387" s="34">
        <v>4803.82</v>
      </c>
      <c r="E387" s="32">
        <v>5</v>
      </c>
      <c r="F387" s="234"/>
    </row>
    <row r="388" spans="1:6" ht="25.5" customHeight="1" x14ac:dyDescent="0.25">
      <c r="A388" s="255"/>
      <c r="B388" s="28"/>
      <c r="C388" s="33" t="s">
        <v>266</v>
      </c>
      <c r="D388" s="34">
        <v>1010.84</v>
      </c>
      <c r="E388" s="32">
        <v>5</v>
      </c>
      <c r="F388" s="234"/>
    </row>
    <row r="389" spans="1:6" ht="25.5" customHeight="1" x14ac:dyDescent="0.25">
      <c r="A389" s="255"/>
      <c r="B389" s="28"/>
      <c r="C389" s="33" t="s">
        <v>267</v>
      </c>
      <c r="D389" s="34">
        <v>224.06</v>
      </c>
      <c r="E389" s="32">
        <v>2</v>
      </c>
      <c r="F389" s="234"/>
    </row>
    <row r="390" spans="1:6" ht="25.5" customHeight="1" x14ac:dyDescent="0.25">
      <c r="A390" s="255"/>
      <c r="B390" s="28"/>
      <c r="C390" s="33" t="s">
        <v>268</v>
      </c>
      <c r="D390" s="34">
        <v>6456.53</v>
      </c>
      <c r="E390" s="32">
        <v>11</v>
      </c>
      <c r="F390" s="234"/>
    </row>
    <row r="391" spans="1:6" ht="25.5" customHeight="1" x14ac:dyDescent="0.25">
      <c r="A391" s="255"/>
      <c r="B391" s="28"/>
      <c r="C391" s="33" t="s">
        <v>269</v>
      </c>
      <c r="D391" s="34">
        <v>3322.61</v>
      </c>
      <c r="E391" s="32">
        <v>8</v>
      </c>
      <c r="F391" s="234"/>
    </row>
    <row r="392" spans="1:6" ht="25.5" customHeight="1" x14ac:dyDescent="0.25">
      <c r="A392" s="255"/>
      <c r="B392" s="28"/>
      <c r="C392" s="33" t="s">
        <v>270</v>
      </c>
      <c r="D392" s="34">
        <v>742.59</v>
      </c>
      <c r="E392" s="32">
        <v>2</v>
      </c>
      <c r="F392" s="234"/>
    </row>
    <row r="393" spans="1:6" ht="25.5" customHeight="1" x14ac:dyDescent="0.25">
      <c r="A393" s="255"/>
      <c r="B393" s="28"/>
      <c r="C393" s="33" t="s">
        <v>271</v>
      </c>
      <c r="D393" s="34">
        <v>374.63</v>
      </c>
      <c r="E393" s="32">
        <v>1</v>
      </c>
      <c r="F393" s="234"/>
    </row>
    <row r="394" spans="1:6" ht="25.5" customHeight="1" x14ac:dyDescent="0.25">
      <c r="A394" s="255"/>
      <c r="B394" s="28"/>
      <c r="C394" s="33" t="s">
        <v>272</v>
      </c>
      <c r="D394" s="34">
        <v>2893.37</v>
      </c>
      <c r="E394" s="32">
        <v>12</v>
      </c>
      <c r="F394" s="234"/>
    </row>
    <row r="395" spans="1:6" ht="25.5" customHeight="1" x14ac:dyDescent="0.25">
      <c r="A395" s="255"/>
      <c r="B395" s="28"/>
      <c r="C395" s="33" t="s">
        <v>273</v>
      </c>
      <c r="D395" s="34">
        <v>3010.32</v>
      </c>
      <c r="E395" s="32">
        <v>5</v>
      </c>
      <c r="F395" s="234"/>
    </row>
    <row r="396" spans="1:6" ht="25.5" customHeight="1" x14ac:dyDescent="0.25">
      <c r="A396" s="255"/>
      <c r="B396" s="28"/>
      <c r="C396" s="33" t="s">
        <v>274</v>
      </c>
      <c r="D396" s="34">
        <v>4132.53</v>
      </c>
      <c r="E396" s="32">
        <v>3</v>
      </c>
      <c r="F396" s="234"/>
    </row>
    <row r="397" spans="1:6" ht="25.5" customHeight="1" x14ac:dyDescent="0.25">
      <c r="A397" s="255"/>
      <c r="B397" s="28"/>
      <c r="C397" s="33" t="s">
        <v>275</v>
      </c>
      <c r="D397" s="34">
        <v>94.95</v>
      </c>
      <c r="E397" s="32">
        <v>1</v>
      </c>
      <c r="F397" s="234"/>
    </row>
    <row r="398" spans="1:6" ht="25.5" customHeight="1" x14ac:dyDescent="0.25">
      <c r="A398" s="255"/>
      <c r="B398" s="28"/>
      <c r="C398" s="33" t="s">
        <v>276</v>
      </c>
      <c r="D398" s="34">
        <v>1385.28</v>
      </c>
      <c r="E398" s="32">
        <v>2</v>
      </c>
      <c r="F398" s="234"/>
    </row>
    <row r="399" spans="1:6" ht="25.5" customHeight="1" x14ac:dyDescent="0.25">
      <c r="A399" s="255"/>
      <c r="B399" s="28"/>
      <c r="C399" s="33" t="s">
        <v>277</v>
      </c>
      <c r="D399" s="34">
        <v>219.78</v>
      </c>
      <c r="E399" s="32">
        <v>1</v>
      </c>
      <c r="F399" s="234"/>
    </row>
    <row r="400" spans="1:6" ht="25.5" customHeight="1" x14ac:dyDescent="0.25">
      <c r="A400" s="255"/>
      <c r="B400" s="28"/>
      <c r="C400" s="33" t="s">
        <v>278</v>
      </c>
      <c r="D400" s="34">
        <v>1891.44</v>
      </c>
      <c r="E400" s="32">
        <v>2</v>
      </c>
      <c r="F400" s="234"/>
    </row>
    <row r="401" spans="1:6" ht="25.5" customHeight="1" x14ac:dyDescent="0.25">
      <c r="A401" s="255"/>
      <c r="B401" s="28"/>
      <c r="C401" s="33" t="s">
        <v>279</v>
      </c>
      <c r="D401" s="34">
        <v>3691.31</v>
      </c>
      <c r="E401" s="32">
        <v>3</v>
      </c>
      <c r="F401" s="234"/>
    </row>
    <row r="402" spans="1:6" ht="25.5" customHeight="1" x14ac:dyDescent="0.25">
      <c r="A402" s="255"/>
      <c r="B402" s="28"/>
      <c r="C402" s="33" t="s">
        <v>280</v>
      </c>
      <c r="D402" s="34">
        <v>3940.26</v>
      </c>
      <c r="E402" s="32">
        <v>4</v>
      </c>
      <c r="F402" s="234"/>
    </row>
    <row r="403" spans="1:6" ht="25.5" customHeight="1" thickBot="1" x14ac:dyDescent="0.3">
      <c r="A403" s="256"/>
      <c r="B403" s="81" t="s">
        <v>21</v>
      </c>
      <c r="C403" s="82"/>
      <c r="D403" s="133">
        <f>SUM(D379:D402)</f>
        <v>49594.9</v>
      </c>
      <c r="E403" s="134">
        <f>SUM(E379:E402)</f>
        <v>97</v>
      </c>
      <c r="F403" s="234"/>
    </row>
    <row r="404" spans="1:6" ht="25.5" customHeight="1" x14ac:dyDescent="0.25">
      <c r="A404" s="254">
        <v>2</v>
      </c>
      <c r="B404" s="275" t="s">
        <v>22</v>
      </c>
      <c r="C404" s="118" t="s">
        <v>281</v>
      </c>
      <c r="D404" s="52">
        <v>2286</v>
      </c>
      <c r="E404" s="53">
        <v>67</v>
      </c>
      <c r="F404" s="234"/>
    </row>
    <row r="405" spans="1:6" ht="25.5" customHeight="1" x14ac:dyDescent="0.25">
      <c r="A405" s="255"/>
      <c r="B405" s="267"/>
      <c r="C405" s="33" t="s">
        <v>282</v>
      </c>
      <c r="D405" s="34">
        <v>0</v>
      </c>
      <c r="E405" s="32">
        <v>4</v>
      </c>
      <c r="F405" s="234"/>
    </row>
    <row r="406" spans="1:6" ht="25.5" customHeight="1" x14ac:dyDescent="0.25">
      <c r="A406" s="255"/>
      <c r="B406" s="267"/>
      <c r="C406" s="33" t="s">
        <v>283</v>
      </c>
      <c r="D406" s="34">
        <v>16.5</v>
      </c>
      <c r="E406" s="32">
        <v>1</v>
      </c>
      <c r="F406" s="234"/>
    </row>
    <row r="407" spans="1:6" ht="25.5" customHeight="1" x14ac:dyDescent="0.25">
      <c r="A407" s="255"/>
      <c r="B407" s="267"/>
      <c r="C407" s="33" t="s">
        <v>284</v>
      </c>
      <c r="D407" s="34">
        <v>174</v>
      </c>
      <c r="E407" s="32">
        <v>4</v>
      </c>
      <c r="F407" s="234"/>
    </row>
    <row r="408" spans="1:6" ht="25.5" customHeight="1" x14ac:dyDescent="0.25">
      <c r="A408" s="255"/>
      <c r="B408" s="276"/>
      <c r="C408" s="33" t="s">
        <v>285</v>
      </c>
      <c r="D408" s="34">
        <v>16.5</v>
      </c>
      <c r="E408" s="32">
        <v>1</v>
      </c>
      <c r="F408" s="234"/>
    </row>
    <row r="409" spans="1:6" ht="25.5" customHeight="1" thickBot="1" x14ac:dyDescent="0.3">
      <c r="A409" s="256"/>
      <c r="B409" s="81" t="s">
        <v>21</v>
      </c>
      <c r="C409" s="82"/>
      <c r="D409" s="133">
        <f>SUM(D404:D408)</f>
        <v>2493</v>
      </c>
      <c r="E409" s="134">
        <f>SUM(E404:E408)</f>
        <v>77</v>
      </c>
      <c r="F409" s="234"/>
    </row>
    <row r="410" spans="1:6" ht="25.5" customHeight="1" x14ac:dyDescent="0.25">
      <c r="A410" s="254">
        <v>3</v>
      </c>
      <c r="B410" s="275" t="s">
        <v>27</v>
      </c>
      <c r="C410" s="118" t="s">
        <v>286</v>
      </c>
      <c r="D410" s="52">
        <v>954</v>
      </c>
      <c r="E410" s="53">
        <v>21</v>
      </c>
      <c r="F410" s="234"/>
    </row>
    <row r="411" spans="1:6" ht="25.5" customHeight="1" x14ac:dyDescent="0.25">
      <c r="A411" s="255"/>
      <c r="B411" s="276"/>
      <c r="C411" s="33" t="s">
        <v>287</v>
      </c>
      <c r="D411" s="34">
        <v>1545</v>
      </c>
      <c r="E411" s="32">
        <v>34</v>
      </c>
      <c r="F411" s="234"/>
    </row>
    <row r="412" spans="1:6" ht="25.5" customHeight="1" thickBot="1" x14ac:dyDescent="0.3">
      <c r="A412" s="256"/>
      <c r="B412" s="81" t="s">
        <v>21</v>
      </c>
      <c r="C412" s="82"/>
      <c r="D412" s="133">
        <f>SUM(D410:D411)</f>
        <v>2499</v>
      </c>
      <c r="E412" s="134">
        <f>SUM(E410:E411)</f>
        <v>55</v>
      </c>
      <c r="F412" s="234"/>
    </row>
    <row r="413" spans="1:6" ht="35.25" customHeight="1" x14ac:dyDescent="0.25">
      <c r="A413" s="254">
        <v>4</v>
      </c>
      <c r="B413" s="117" t="s">
        <v>28</v>
      </c>
      <c r="C413" s="118"/>
      <c r="D413" s="52"/>
      <c r="E413" s="53"/>
      <c r="F413" s="234"/>
    </row>
    <row r="414" spans="1:6" ht="24.75" customHeight="1" thickBot="1" x14ac:dyDescent="0.3">
      <c r="A414" s="256"/>
      <c r="B414" s="81" t="s">
        <v>21</v>
      </c>
      <c r="C414" s="82"/>
      <c r="D414" s="133"/>
      <c r="E414" s="134"/>
      <c r="F414" s="234"/>
    </row>
    <row r="415" spans="1:6" ht="30" customHeight="1" x14ac:dyDescent="0.25">
      <c r="A415" s="254">
        <v>5</v>
      </c>
      <c r="B415" s="50" t="s">
        <v>29</v>
      </c>
      <c r="C415" s="51"/>
      <c r="D415" s="52"/>
      <c r="E415" s="53"/>
      <c r="F415" s="234"/>
    </row>
    <row r="416" spans="1:6" ht="25.5" customHeight="1" thickBot="1" x14ac:dyDescent="0.3">
      <c r="A416" s="256"/>
      <c r="B416" s="81" t="s">
        <v>21</v>
      </c>
      <c r="C416" s="82"/>
      <c r="D416" s="133"/>
      <c r="E416" s="134"/>
      <c r="F416" s="234"/>
    </row>
    <row r="417" spans="1:9" ht="29.25" customHeight="1" x14ac:dyDescent="0.25">
      <c r="A417" s="249">
        <v>6</v>
      </c>
      <c r="B417" s="135" t="s">
        <v>30</v>
      </c>
      <c r="C417" s="105"/>
      <c r="D417" s="136"/>
      <c r="E417" s="137"/>
      <c r="F417" s="234"/>
      <c r="G417" s="15"/>
      <c r="H417" s="16"/>
      <c r="I417" s="16"/>
    </row>
    <row r="418" spans="1:9" ht="31.5" customHeight="1" thickBot="1" x14ac:dyDescent="0.3">
      <c r="A418" s="250"/>
      <c r="B418" s="81" t="s">
        <v>21</v>
      </c>
      <c r="C418" s="82"/>
      <c r="D418" s="133"/>
      <c r="E418" s="134"/>
      <c r="F418" s="234"/>
      <c r="G418" s="22"/>
      <c r="H418" s="23"/>
      <c r="I418" s="23"/>
    </row>
    <row r="419" spans="1:9" ht="40.5" customHeight="1" thickBot="1" x14ac:dyDescent="0.3">
      <c r="A419" s="40"/>
      <c r="B419" s="138" t="s">
        <v>32</v>
      </c>
      <c r="C419" s="139"/>
      <c r="D419" s="48">
        <f>D418+D416+D414+D412+D409+D403</f>
        <v>54586.9</v>
      </c>
      <c r="E419" s="140">
        <f>E418+E416+E414+E412+E409+E403</f>
        <v>229</v>
      </c>
      <c r="F419" s="235"/>
    </row>
    <row r="420" spans="1:9" ht="30" customHeight="1" x14ac:dyDescent="0.25">
      <c r="A420" s="251"/>
      <c r="B420" s="252"/>
      <c r="C420" s="244" t="s">
        <v>288</v>
      </c>
      <c r="D420" s="245"/>
      <c r="E420" s="246"/>
      <c r="F420" s="194" t="s">
        <v>150</v>
      </c>
    </row>
    <row r="421" spans="1:9" ht="60.75" customHeight="1" thickBot="1" x14ac:dyDescent="0.3">
      <c r="A421" s="253" t="s">
        <v>4</v>
      </c>
      <c r="B421" s="253"/>
      <c r="C421" s="143" t="s">
        <v>5</v>
      </c>
      <c r="D421" s="132" t="s">
        <v>6</v>
      </c>
      <c r="E421" s="132" t="s">
        <v>7</v>
      </c>
      <c r="F421" s="233"/>
    </row>
    <row r="422" spans="1:9" ht="48.75" x14ac:dyDescent="0.25">
      <c r="A422" s="7"/>
      <c r="B422" s="118" t="s">
        <v>34</v>
      </c>
      <c r="C422" s="141" t="s">
        <v>289</v>
      </c>
      <c r="D422" s="142">
        <v>1140.3399999999999</v>
      </c>
      <c r="E422" s="53">
        <v>7</v>
      </c>
      <c r="F422" s="234"/>
    </row>
    <row r="423" spans="1:9" ht="36.75" x14ac:dyDescent="0.25">
      <c r="A423" s="41"/>
      <c r="B423" s="33"/>
      <c r="C423" s="110" t="s">
        <v>290</v>
      </c>
      <c r="D423" s="111">
        <v>2628.26</v>
      </c>
      <c r="E423" s="32">
        <v>10</v>
      </c>
      <c r="F423" s="234"/>
    </row>
    <row r="424" spans="1:9" ht="36.75" x14ac:dyDescent="0.25">
      <c r="A424" s="41"/>
      <c r="B424" s="33"/>
      <c r="C424" s="110" t="s">
        <v>291</v>
      </c>
      <c r="D424" s="111">
        <v>2585.4</v>
      </c>
      <c r="E424" s="32">
        <v>5</v>
      </c>
      <c r="F424" s="234"/>
    </row>
    <row r="425" spans="1:9" ht="36.75" x14ac:dyDescent="0.25">
      <c r="A425" s="41"/>
      <c r="B425" s="33"/>
      <c r="C425" s="110" t="s">
        <v>292</v>
      </c>
      <c r="D425" s="111">
        <v>1476.98</v>
      </c>
      <c r="E425" s="32">
        <v>5</v>
      </c>
      <c r="F425" s="234"/>
    </row>
    <row r="426" spans="1:9" ht="60.75" x14ac:dyDescent="0.25">
      <c r="A426" s="41"/>
      <c r="B426" s="33"/>
      <c r="C426" s="110" t="s">
        <v>293</v>
      </c>
      <c r="D426" s="111">
        <v>2134.4899999999998</v>
      </c>
      <c r="E426" s="32">
        <v>7</v>
      </c>
      <c r="F426" s="234"/>
    </row>
    <row r="427" spans="1:9" ht="84.75" x14ac:dyDescent="0.25">
      <c r="A427" s="41"/>
      <c r="B427" s="33"/>
      <c r="C427" s="110" t="s">
        <v>294</v>
      </c>
      <c r="D427" s="111">
        <v>6924</v>
      </c>
      <c r="E427" s="32">
        <v>8</v>
      </c>
      <c r="F427" s="234"/>
    </row>
    <row r="428" spans="1:9" ht="48.75" x14ac:dyDescent="0.25">
      <c r="A428" s="41"/>
      <c r="B428" s="33"/>
      <c r="C428" s="110" t="s">
        <v>295</v>
      </c>
      <c r="D428" s="111">
        <v>3142.54</v>
      </c>
      <c r="E428" s="32">
        <v>5</v>
      </c>
      <c r="F428" s="234"/>
    </row>
    <row r="429" spans="1:9" ht="48.75" x14ac:dyDescent="0.25">
      <c r="A429" s="41"/>
      <c r="B429" s="33"/>
      <c r="C429" s="110" t="s">
        <v>296</v>
      </c>
      <c r="D429" s="111">
        <v>1601</v>
      </c>
      <c r="E429" s="32">
        <v>7</v>
      </c>
      <c r="F429" s="234"/>
    </row>
    <row r="430" spans="1:9" ht="48.75" x14ac:dyDescent="0.25">
      <c r="A430" s="41"/>
      <c r="B430" s="33"/>
      <c r="C430" s="112" t="s">
        <v>297</v>
      </c>
      <c r="D430" s="111">
        <v>1900.33</v>
      </c>
      <c r="E430" s="32">
        <v>6</v>
      </c>
      <c r="F430" s="234"/>
    </row>
    <row r="431" spans="1:9" ht="60.75" x14ac:dyDescent="0.25">
      <c r="A431" s="41"/>
      <c r="B431" s="33"/>
      <c r="C431" s="112" t="s">
        <v>298</v>
      </c>
      <c r="D431" s="111">
        <v>1157.96</v>
      </c>
      <c r="E431" s="32">
        <v>4</v>
      </c>
      <c r="F431" s="234"/>
    </row>
    <row r="432" spans="1:9" ht="30" customHeight="1" x14ac:dyDescent="0.25">
      <c r="A432" s="113">
        <v>1</v>
      </c>
      <c r="B432" s="18" t="s">
        <v>21</v>
      </c>
      <c r="C432" s="114"/>
      <c r="D432" s="44">
        <f>SUM(D422:D431)</f>
        <v>24691.300000000003</v>
      </c>
      <c r="E432" s="32">
        <f>SUM(E422:E431)</f>
        <v>64</v>
      </c>
      <c r="F432" s="234"/>
    </row>
    <row r="433" spans="1:6" ht="30" x14ac:dyDescent="0.25">
      <c r="A433" s="254">
        <v>2</v>
      </c>
      <c r="B433" s="292" t="s">
        <v>22</v>
      </c>
      <c r="C433" s="33" t="s">
        <v>299</v>
      </c>
      <c r="D433" s="34">
        <v>1990</v>
      </c>
      <c r="E433" s="32">
        <v>6</v>
      </c>
      <c r="F433" s="234"/>
    </row>
    <row r="434" spans="1:6" ht="45" x14ac:dyDescent="0.25">
      <c r="A434" s="290"/>
      <c r="B434" s="293"/>
      <c r="C434" s="33" t="s">
        <v>300</v>
      </c>
      <c r="D434" s="34">
        <v>2641.5</v>
      </c>
      <c r="E434" s="32">
        <v>8</v>
      </c>
      <c r="F434" s="234"/>
    </row>
    <row r="435" spans="1:6" ht="45" x14ac:dyDescent="0.25">
      <c r="A435" s="290"/>
      <c r="B435" s="293"/>
      <c r="C435" s="33" t="s">
        <v>301</v>
      </c>
      <c r="D435" s="34">
        <v>664</v>
      </c>
      <c r="E435" s="32">
        <v>10</v>
      </c>
      <c r="F435" s="234"/>
    </row>
    <row r="436" spans="1:6" ht="45" x14ac:dyDescent="0.25">
      <c r="A436" s="290"/>
      <c r="B436" s="293"/>
      <c r="C436" s="33" t="s">
        <v>302</v>
      </c>
      <c r="D436" s="34">
        <v>869</v>
      </c>
      <c r="E436" s="32">
        <v>4</v>
      </c>
      <c r="F436" s="234"/>
    </row>
    <row r="437" spans="1:6" ht="30" x14ac:dyDescent="0.25">
      <c r="A437" s="290"/>
      <c r="B437" s="293"/>
      <c r="C437" s="33" t="s">
        <v>303</v>
      </c>
      <c r="D437" s="34">
        <v>11780</v>
      </c>
      <c r="E437" s="32">
        <v>48</v>
      </c>
      <c r="F437" s="234"/>
    </row>
    <row r="438" spans="1:6" ht="30" customHeight="1" x14ac:dyDescent="0.25">
      <c r="A438" s="290"/>
      <c r="B438" s="293"/>
      <c r="C438" s="33" t="s">
        <v>304</v>
      </c>
      <c r="D438" s="34">
        <v>8693</v>
      </c>
      <c r="E438" s="32">
        <v>22</v>
      </c>
      <c r="F438" s="234"/>
    </row>
    <row r="439" spans="1:6" ht="30" customHeight="1" x14ac:dyDescent="0.25">
      <c r="A439" s="290"/>
      <c r="B439" s="293"/>
      <c r="C439" s="33" t="s">
        <v>305</v>
      </c>
      <c r="D439" s="34">
        <v>2257</v>
      </c>
      <c r="E439" s="32">
        <v>10</v>
      </c>
      <c r="F439" s="234"/>
    </row>
    <row r="440" spans="1:6" ht="30" x14ac:dyDescent="0.25">
      <c r="A440" s="290"/>
      <c r="B440" s="293"/>
      <c r="C440" s="33" t="s">
        <v>306</v>
      </c>
      <c r="D440" s="34">
        <v>0</v>
      </c>
      <c r="E440" s="32">
        <v>2</v>
      </c>
      <c r="F440" s="234"/>
    </row>
    <row r="441" spans="1:6" ht="30" x14ac:dyDescent="0.25">
      <c r="A441" s="290"/>
      <c r="B441" s="293"/>
      <c r="C441" s="33" t="s">
        <v>307</v>
      </c>
      <c r="D441" s="34">
        <v>0</v>
      </c>
      <c r="E441" s="32">
        <v>6</v>
      </c>
      <c r="F441" s="234"/>
    </row>
    <row r="442" spans="1:6" ht="30" customHeight="1" thickBot="1" x14ac:dyDescent="0.3">
      <c r="A442" s="291"/>
      <c r="B442" s="81" t="s">
        <v>21</v>
      </c>
      <c r="C442" s="82"/>
      <c r="D442" s="133">
        <f>SUM(D433:D441)</f>
        <v>28894.5</v>
      </c>
      <c r="E442" s="193">
        <f>SUM(E433:E441)</f>
        <v>116</v>
      </c>
      <c r="F442" s="234"/>
    </row>
    <row r="443" spans="1:6" ht="30" x14ac:dyDescent="0.25">
      <c r="A443" s="254">
        <v>3</v>
      </c>
      <c r="B443" s="275" t="s">
        <v>27</v>
      </c>
      <c r="C443" s="118" t="s">
        <v>308</v>
      </c>
      <c r="D443" s="52">
        <v>352</v>
      </c>
      <c r="E443" s="222">
        <v>8</v>
      </c>
      <c r="F443" s="234"/>
    </row>
    <row r="444" spans="1:6" ht="30" customHeight="1" x14ac:dyDescent="0.25">
      <c r="A444" s="255"/>
      <c r="B444" s="267"/>
      <c r="C444" s="33" t="s">
        <v>309</v>
      </c>
      <c r="D444" s="34">
        <v>1608</v>
      </c>
      <c r="E444" s="223">
        <v>24</v>
      </c>
      <c r="F444" s="234"/>
    </row>
    <row r="445" spans="1:6" ht="30" customHeight="1" x14ac:dyDescent="0.25">
      <c r="A445" s="255"/>
      <c r="B445" s="276"/>
      <c r="C445" s="33" t="s">
        <v>310</v>
      </c>
      <c r="D445" s="34">
        <v>1100</v>
      </c>
      <c r="E445" s="223">
        <v>20</v>
      </c>
      <c r="F445" s="234"/>
    </row>
    <row r="446" spans="1:6" ht="30" customHeight="1" thickBot="1" x14ac:dyDescent="0.3">
      <c r="A446" s="256"/>
      <c r="B446" s="81" t="s">
        <v>21</v>
      </c>
      <c r="C446" s="82"/>
      <c r="D446" s="133">
        <f>+D445+D444+D443</f>
        <v>3060</v>
      </c>
      <c r="E446" s="193">
        <f>+E445+E444+E443</f>
        <v>52</v>
      </c>
      <c r="F446" s="234"/>
    </row>
    <row r="447" spans="1:6" ht="30" x14ac:dyDescent="0.25">
      <c r="A447" s="254">
        <v>4</v>
      </c>
      <c r="B447" s="117" t="s">
        <v>28</v>
      </c>
      <c r="C447" s="118" t="s">
        <v>311</v>
      </c>
      <c r="D447" s="52">
        <v>0</v>
      </c>
      <c r="E447" s="53">
        <v>1</v>
      </c>
      <c r="F447" s="234"/>
    </row>
    <row r="448" spans="1:6" ht="30" customHeight="1" thickBot="1" x14ac:dyDescent="0.3">
      <c r="A448" s="256"/>
      <c r="B448" s="81" t="s">
        <v>21</v>
      </c>
      <c r="C448" s="82"/>
      <c r="D448" s="133"/>
      <c r="E448" s="134">
        <f>SUM(E447)</f>
        <v>1</v>
      </c>
      <c r="F448" s="234"/>
    </row>
    <row r="449" spans="1:9" ht="30" customHeight="1" x14ac:dyDescent="0.25">
      <c r="A449" s="254">
        <v>5</v>
      </c>
      <c r="B449" s="50" t="s">
        <v>29</v>
      </c>
      <c r="C449" s="51"/>
      <c r="D449" s="52">
        <v>0</v>
      </c>
      <c r="E449" s="53"/>
      <c r="F449" s="234"/>
    </row>
    <row r="450" spans="1:9" ht="30" customHeight="1" thickBot="1" x14ac:dyDescent="0.3">
      <c r="A450" s="256"/>
      <c r="B450" s="81" t="s">
        <v>21</v>
      </c>
      <c r="C450" s="82"/>
      <c r="D450" s="133"/>
      <c r="E450" s="134"/>
      <c r="F450" s="234"/>
    </row>
    <row r="451" spans="1:9" ht="30" customHeight="1" x14ac:dyDescent="0.25">
      <c r="A451" s="249">
        <v>6</v>
      </c>
      <c r="B451" s="135" t="s">
        <v>30</v>
      </c>
      <c r="C451" s="105"/>
      <c r="D451" s="136">
        <v>0</v>
      </c>
      <c r="E451" s="137"/>
      <c r="F451" s="234"/>
      <c r="G451" s="15"/>
      <c r="H451" s="16"/>
      <c r="I451" s="16"/>
    </row>
    <row r="452" spans="1:9" ht="30" customHeight="1" thickBot="1" x14ac:dyDescent="0.3">
      <c r="A452" s="250"/>
      <c r="B452" s="81" t="s">
        <v>21</v>
      </c>
      <c r="C452" s="82"/>
      <c r="D452" s="133"/>
      <c r="E452" s="134"/>
      <c r="F452" s="234"/>
      <c r="G452" s="22"/>
      <c r="H452" s="23"/>
      <c r="I452" s="23"/>
    </row>
    <row r="453" spans="1:9" ht="30.75" thickBot="1" x14ac:dyDescent="0.3">
      <c r="A453" s="40"/>
      <c r="B453" s="138" t="s">
        <v>32</v>
      </c>
      <c r="C453" s="139"/>
      <c r="D453" s="48">
        <f>+D451+D449+D446+D442+D432</f>
        <v>56645.8</v>
      </c>
      <c r="E453" s="140">
        <f>E452+E450+E448+E446+E442+E432</f>
        <v>233</v>
      </c>
      <c r="F453" s="235"/>
    </row>
    <row r="454" spans="1:9" ht="30" customHeight="1" x14ac:dyDescent="0.25">
      <c r="A454" s="251"/>
      <c r="B454" s="252"/>
      <c r="C454" s="244" t="s">
        <v>312</v>
      </c>
      <c r="D454" s="245"/>
      <c r="E454" s="246"/>
      <c r="F454" s="109"/>
    </row>
    <row r="455" spans="1:9" ht="30" x14ac:dyDescent="0.25">
      <c r="A455" s="247" t="s">
        <v>4</v>
      </c>
      <c r="B455" s="247"/>
      <c r="C455" s="270" t="s">
        <v>313</v>
      </c>
      <c r="D455" s="298"/>
      <c r="E455" s="27" t="s">
        <v>7</v>
      </c>
    </row>
    <row r="456" spans="1:9" ht="30" customHeight="1" x14ac:dyDescent="0.25">
      <c r="B456" s="33" t="s">
        <v>34</v>
      </c>
      <c r="C456" s="299">
        <f>$D18+$D57+$D96+$D133+$D173+$D214+$D361+$D403+$D432</f>
        <v>317613.37</v>
      </c>
      <c r="D456" s="300"/>
      <c r="E456" s="20">
        <f>E18+E57+E96+E133+E173+E214+E361+E403+E432</f>
        <v>901</v>
      </c>
    </row>
    <row r="457" spans="1:9" ht="30" customHeight="1" x14ac:dyDescent="0.25">
      <c r="B457" s="103" t="s">
        <v>22</v>
      </c>
      <c r="C457" s="294">
        <f>D23+D62+D100+D141+D179+D221+D366+D409+D442</f>
        <v>63682.929999999993</v>
      </c>
      <c r="D457" s="295"/>
      <c r="E457" s="20">
        <f>+E23+E62+E100+E141+E179+E221+E366+E409+E442</f>
        <v>543</v>
      </c>
    </row>
    <row r="458" spans="1:9" ht="30" customHeight="1" x14ac:dyDescent="0.25">
      <c r="B458" s="28" t="s">
        <v>27</v>
      </c>
      <c r="C458" s="294">
        <f>D25+D65+D104+D143+D184+D224+D368+D412+D446</f>
        <v>53892.3</v>
      </c>
      <c r="D458" s="295"/>
      <c r="E458" s="20">
        <f>E25+E65+E104+E143+E184+E224+E368+E412+E446</f>
        <v>726</v>
      </c>
    </row>
    <row r="459" spans="1:9" ht="30" customHeight="1" x14ac:dyDescent="0.25">
      <c r="B459" s="28" t="s">
        <v>28</v>
      </c>
      <c r="C459" s="294">
        <f>D27+D67+D106+D145+D186+D230+D370+D414+D448</f>
        <v>9754.16</v>
      </c>
      <c r="D459" s="295"/>
      <c r="E459" s="20">
        <f>E27+E67+E106+E145+E186+E230+E370+E414+E448</f>
        <v>6</v>
      </c>
    </row>
    <row r="460" spans="1:9" ht="30" customHeight="1" x14ac:dyDescent="0.25">
      <c r="B460" s="38" t="s">
        <v>29</v>
      </c>
      <c r="C460" s="294">
        <f>D29+D71+D108+D147+D188+D236+D372+D416+D450</f>
        <v>22838.559999999998</v>
      </c>
      <c r="D460" s="295"/>
      <c r="E460" s="20">
        <f>E29+E71+E108+E147+E188+E236+E372+E416+E450</f>
        <v>13</v>
      </c>
    </row>
    <row r="461" spans="1:9" ht="30" customHeight="1" x14ac:dyDescent="0.25">
      <c r="B461" s="54" t="s">
        <v>30</v>
      </c>
      <c r="C461" s="294">
        <f>D31+D73+D110+D149+D190+D239+D375+D418+D452</f>
        <v>9212.9000000000015</v>
      </c>
      <c r="D461" s="295"/>
      <c r="E461" s="20">
        <f>E31+E73+E110+E149+E190+E239+E375+E418+E452</f>
        <v>6</v>
      </c>
    </row>
    <row r="462" spans="1:9" ht="30" customHeight="1" x14ac:dyDescent="0.25">
      <c r="B462" s="25" t="s">
        <v>21</v>
      </c>
      <c r="C462" s="296">
        <f>D32+D74+D111+D150+D191+D240+D376+D419+D453</f>
        <v>476994.22</v>
      </c>
      <c r="D462" s="297"/>
      <c r="E462" s="21">
        <f>E32+E74+E111+E150+E191+E240+E376+E419+E453</f>
        <v>2195</v>
      </c>
    </row>
    <row r="463" spans="1:9" x14ac:dyDescent="0.25">
      <c r="B463" s="206"/>
    </row>
    <row r="464" spans="1:9" x14ac:dyDescent="0.25">
      <c r="B464" s="207"/>
    </row>
    <row r="465" spans="2:2" x14ac:dyDescent="0.25">
      <c r="B465" s="207"/>
    </row>
  </sheetData>
  <sheetProtection insertRows="0" deleteRows="0"/>
  <mergeCells count="112">
    <mergeCell ref="A447:A448"/>
    <mergeCell ref="A449:A450"/>
    <mergeCell ref="A451:A452"/>
    <mergeCell ref="C458:D458"/>
    <mergeCell ref="C459:D459"/>
    <mergeCell ref="C460:D460"/>
    <mergeCell ref="C461:D461"/>
    <mergeCell ref="C462:D462"/>
    <mergeCell ref="A454:B454"/>
    <mergeCell ref="C454:E454"/>
    <mergeCell ref="A455:B455"/>
    <mergeCell ref="C455:D455"/>
    <mergeCell ref="C456:D456"/>
    <mergeCell ref="C457:D457"/>
    <mergeCell ref="A413:A414"/>
    <mergeCell ref="A415:A416"/>
    <mergeCell ref="A417:A418"/>
    <mergeCell ref="A420:B420"/>
    <mergeCell ref="C420:E420"/>
    <mergeCell ref="A421:B421"/>
    <mergeCell ref="A433:A442"/>
    <mergeCell ref="B433:B441"/>
    <mergeCell ref="A443:A446"/>
    <mergeCell ref="B443:B445"/>
    <mergeCell ref="A369:A370"/>
    <mergeCell ref="A371:A372"/>
    <mergeCell ref="A373:A374"/>
    <mergeCell ref="A377:B377"/>
    <mergeCell ref="C377:E377"/>
    <mergeCell ref="A378:B378"/>
    <mergeCell ref="A379:A403"/>
    <mergeCell ref="A404:A409"/>
    <mergeCell ref="A410:A412"/>
    <mergeCell ref="B373:B374"/>
    <mergeCell ref="B404:B408"/>
    <mergeCell ref="B410:B411"/>
    <mergeCell ref="A192:B192"/>
    <mergeCell ref="C192:E192"/>
    <mergeCell ref="A193:B193"/>
    <mergeCell ref="A241:B241"/>
    <mergeCell ref="C241:E241"/>
    <mergeCell ref="A242:B242"/>
    <mergeCell ref="A243:A361"/>
    <mergeCell ref="A362:A363"/>
    <mergeCell ref="A367:A368"/>
    <mergeCell ref="B362:B365"/>
    <mergeCell ref="G193:G240"/>
    <mergeCell ref="A194:A214"/>
    <mergeCell ref="B194:B213"/>
    <mergeCell ref="F194:F213"/>
    <mergeCell ref="A215:A221"/>
    <mergeCell ref="B215:B220"/>
    <mergeCell ref="A222:A224"/>
    <mergeCell ref="A146:A147"/>
    <mergeCell ref="A148:A149"/>
    <mergeCell ref="A151:B151"/>
    <mergeCell ref="C151:E151"/>
    <mergeCell ref="A152:B152"/>
    <mergeCell ref="F152:F191"/>
    <mergeCell ref="A185:A186"/>
    <mergeCell ref="A187:A188"/>
    <mergeCell ref="A189:A190"/>
    <mergeCell ref="E153:E172"/>
    <mergeCell ref="B222:B223"/>
    <mergeCell ref="A225:A230"/>
    <mergeCell ref="B225:B229"/>
    <mergeCell ref="A231:A236"/>
    <mergeCell ref="B231:B235"/>
    <mergeCell ref="A237:A239"/>
    <mergeCell ref="B237:B238"/>
    <mergeCell ref="A112:B112"/>
    <mergeCell ref="C112:E112"/>
    <mergeCell ref="A113:B113"/>
    <mergeCell ref="A114:A133"/>
    <mergeCell ref="B114:B132"/>
    <mergeCell ref="A134:A141"/>
    <mergeCell ref="B134:B140"/>
    <mergeCell ref="A142:A143"/>
    <mergeCell ref="A144:A145"/>
    <mergeCell ref="A3:E3"/>
    <mergeCell ref="A33:B33"/>
    <mergeCell ref="C33:E33"/>
    <mergeCell ref="A34:B34"/>
    <mergeCell ref="A35:A57"/>
    <mergeCell ref="A58:A62"/>
    <mergeCell ref="A63:A65"/>
    <mergeCell ref="A66:A67"/>
    <mergeCell ref="A68:A71"/>
    <mergeCell ref="F421:F453"/>
    <mergeCell ref="F378:F419"/>
    <mergeCell ref="F242:F376"/>
    <mergeCell ref="F113:F150"/>
    <mergeCell ref="F76:F111"/>
    <mergeCell ref="F34:F74"/>
    <mergeCell ref="F5:F32"/>
    <mergeCell ref="A4:B4"/>
    <mergeCell ref="C4:E4"/>
    <mergeCell ref="A5:B5"/>
    <mergeCell ref="A24:A25"/>
    <mergeCell ref="A26:A27"/>
    <mergeCell ref="A28:A29"/>
    <mergeCell ref="A30:A31"/>
    <mergeCell ref="A72:A73"/>
    <mergeCell ref="A75:B75"/>
    <mergeCell ref="C75:E75"/>
    <mergeCell ref="A76:B76"/>
    <mergeCell ref="A78:A96"/>
    <mergeCell ref="A99:A100"/>
    <mergeCell ref="A103:A104"/>
    <mergeCell ref="A105:A106"/>
    <mergeCell ref="A107:A108"/>
    <mergeCell ref="A109:A110"/>
  </mergeCells>
  <pageMargins left="0.7" right="0.7" top="0.75" bottom="0.75" header="0.3" footer="0.3"/>
  <pageSetup paperSize="9" scale="73" orientation="landscape" r:id="rId1"/>
  <ignoredErrors>
    <ignoredError sqref="E366 E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MunTOT_Contratti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Caresana</dc:creator>
  <cp:lastModifiedBy>Alberto Caresana</cp:lastModifiedBy>
  <dcterms:created xsi:type="dcterms:W3CDTF">2018-02-12T09:39:01Z</dcterms:created>
  <dcterms:modified xsi:type="dcterms:W3CDTF">2018-09-13T09:48:44Z</dcterms:modified>
</cp:coreProperties>
</file>