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5150" windowHeight="8010" activeTab="2"/>
  </bookViews>
  <sheets>
    <sheet name="city op" sheetId="1" r:id="rId1"/>
    <sheet name="infrastrutture" sheetId="2" r:id="rId2"/>
    <sheet name="conferimento Expo e altre spese" sheetId="3" r:id="rId3"/>
  </sheets>
  <definedNames/>
  <calcPr fullCalcOnLoad="1"/>
</workbook>
</file>

<file path=xl/sharedStrings.xml><?xml version="1.0" encoding="utf-8"?>
<sst xmlns="http://schemas.openxmlformats.org/spreadsheetml/2006/main" count="525" uniqueCount="244">
  <si>
    <t>PUBBLICAZIONE SPESE SOSTENUTE DAL COMUNE DI MILANO PER L'ORGANIZZAZIONE DEL GRANDE EVENTO EXPO -  anno 2014 
ai sensi del D.L. 69 del 21 giugno 2013 art 46 comma 1-ter</t>
  </si>
  <si>
    <t xml:space="preserve">Codice Progetto City Operations
</t>
  </si>
  <si>
    <t>Titolo Progetto</t>
  </si>
  <si>
    <t xml:space="preserve">Descrizione progetto </t>
  </si>
  <si>
    <t xml:space="preserve">n. DDN - anno </t>
  </si>
  <si>
    <t>Tipologia di spesa: corrente /investimento</t>
  </si>
  <si>
    <t>CITY OPERATIONS :</t>
  </si>
  <si>
    <t>Importo liquidato (1/1/2014 - 31/12/2014)</t>
  </si>
  <si>
    <t>Convenzione tra Fondazione "La Triennale di Milano" e Comune di Milano per progetto Brand Milano - Liquidazione a Triennale Servizi S.r.L. del 1° acconto per la realizzazione della 1^ fase di attività del Progetto Brand Milano</t>
  </si>
  <si>
    <t>Convenzione tra Fondazione "La Triennale di Milano" e Comune di Milano per progetto Brand Milano - Liquidazione a Triennale Servizi S.r.L. del 2° acconto per: saldo 1^ fase: completamento attività di ricerca; 2^ fase: realizzazione mostra Identità; acconto 3^ fase: eventi in città</t>
  </si>
  <si>
    <t xml:space="preserve">Affidamento all'Associazione "Quartieri Tranquilli" per la realizzazione di due videoclip del video "MILANO E'" - vincitore del concorso giornalistico "Guido Martinotti" - </t>
  </si>
  <si>
    <t>Variazione alle fasi-attività del programma e modifica parziale termini pagamento della Convenzione tra il Comune di Milano e la Fondazione “La Triennale di Milano” per la realizzazione del progetto relativo alla valorizzazione e lo sviluppo del Brand della città  Liquidazione a Triennale Servizi S.r.L. del 3° acconto per: saldo  3^ fase eventi in città nell'anno 2014</t>
  </si>
  <si>
    <r>
      <t xml:space="preserve">Integrazione della convenzione, sottoscritta in data 26 Novembre 2013, tra Comune di Milano e Fondazione "La Triennale di Milano" per la realizzazione nel Triennio 2013/2015 del progetto relativo alla valorizzazione e lo sviluppo del Brand della città, in preparazione e connessione con lo svolgimento di EXPO 2015 e della Esposizione Internazionale delle Arti del 2016 -  Liquidazione a Triennale Servizi S.r.L. del 4° acconto per: saldo 3^ fase bis relativa alla realizzazione di ulteriori attività presso zone/quartieri ed istituti scolastici </t>
    </r>
    <r>
      <rPr>
        <b/>
        <sz val="11"/>
        <rFont val="Times New Roman"/>
        <family val="1"/>
      </rPr>
      <t xml:space="preserve">
</t>
    </r>
  </si>
  <si>
    <t>5975/13</t>
  </si>
  <si>
    <t>1254/14; 1255/14; 1311/14</t>
  </si>
  <si>
    <t>5938/14</t>
  </si>
  <si>
    <t>5719/14</t>
  </si>
  <si>
    <t>7239/14</t>
  </si>
  <si>
    <t>B.2</t>
  </si>
  <si>
    <t>N.1</t>
  </si>
  <si>
    <t>corrente</t>
  </si>
  <si>
    <t>7257/14</t>
  </si>
  <si>
    <t>1407/14</t>
  </si>
  <si>
    <t>B.1</t>
  </si>
  <si>
    <t>Pagamento Saldo a Telecom per Servizio Redazionale  Portale</t>
  </si>
  <si>
    <t>Grand Union Italia - Valorizzazione del Brand Milano sui canali Digitali [App. Mappami]- Ia Liq</t>
  </si>
  <si>
    <t>Grand Union Italia - Valorizzazione del Brand Milano sui canali Digitali [App. Mappami]- IIa Liq</t>
  </si>
  <si>
    <t>B.4</t>
  </si>
  <si>
    <t>Deliberazione della Giunta Comunale n. 2432 del 29.11.2013 di approvazione delle linee di indirizzo per l’affidamento della fornitura e dell’installazione, nonché della realizzazione degli esecutivi grafici e rendering di nuovi totem di segnaletica monumentale turistica da collocare presso le principali attrattive turistiche. – Progetto sistema integrato di identità visiva esterna per Milano- Prosecuzione del Progetto. Determinazione Dirigenziale di aggiudica gara n. 71/2014 del 17.04.2014  - GARA N. 65/2013 -   CIG 5481181DA3</t>
  </si>
  <si>
    <t>4222/13</t>
  </si>
  <si>
    <t>4226/13</t>
  </si>
  <si>
    <t>7032/13</t>
  </si>
  <si>
    <t>7034/13</t>
  </si>
  <si>
    <t>7033/13</t>
  </si>
  <si>
    <t>1825/14</t>
  </si>
  <si>
    <t>1824/14</t>
  </si>
  <si>
    <t>4223/13 e 1057/14</t>
  </si>
  <si>
    <t>1057/14</t>
  </si>
  <si>
    <t>4226/13 e 1058/14</t>
  </si>
  <si>
    <t>7034/13 e 1818/14</t>
  </si>
  <si>
    <t>5672/14</t>
  </si>
  <si>
    <t>7032/13 e 1824/14</t>
  </si>
  <si>
    <t>D.3</t>
  </si>
  <si>
    <t xml:space="preserve">Liquidazione Spesa di € 7.119,23  = Iva inclusa a favore di Politecnico di Milano - Dipartimento di Architettura e Studi Urbani -   relativa al Contratto tra Comune di Milano e Politecnico  per il servizio di accompagnamento metodologico e supporto tecnico – scientifico alla redazione del Patto per l’Expo 2015 sul tema del controllo prezzi e delle eventuali misure di compensazione e premialita’ attivabili dal Comune di Milano -  25% (1° fase). CIG. N. 54998950EF </t>
  </si>
  <si>
    <t>7969/13</t>
  </si>
  <si>
    <t>B.5</t>
  </si>
  <si>
    <t>2874/14</t>
  </si>
  <si>
    <t>3984/14</t>
  </si>
  <si>
    <t>3938/14 e 3995/14</t>
  </si>
  <si>
    <t>5247/14</t>
  </si>
  <si>
    <t>5975/14 e 5976/14</t>
  </si>
  <si>
    <t>7596/14</t>
  </si>
  <si>
    <t>7296/14</t>
  </si>
  <si>
    <t>7680/14</t>
  </si>
  <si>
    <t>A.7</t>
  </si>
  <si>
    <t>FIN. ACC. 1219/14 - Sponsorizzazione tecnica per l'allestimento e arredo di InfoMilano sito in Urban Center, Galleria Vitt. Emanuele II, a cura di Professional Licensig Group S.R.L.
CIG: 6004137298.</t>
  </si>
  <si>
    <t>7820/14</t>
  </si>
  <si>
    <t>Turismo Brand Milano</t>
  </si>
  <si>
    <t>Accoglienza - preparazione materiale turistico</t>
  </si>
  <si>
    <t>I.2</t>
  </si>
  <si>
    <t>Campagna di comunicazione sui lavori di P.zza XXIV Maggio/Darsena</t>
  </si>
  <si>
    <t xml:space="preserve">Acquisto di manifesti in vari formati </t>
  </si>
  <si>
    <t>5546/2014</t>
  </si>
  <si>
    <t>Corrente</t>
  </si>
  <si>
    <r>
      <t>Walk-Mi-Orientamento e spostamento del pedone in città- Quartiere Baggio</t>
    </r>
    <r>
      <rPr>
        <b/>
        <sz val="11"/>
        <color indexed="8"/>
        <rFont val="Calibri"/>
        <family val="2"/>
      </rPr>
      <t xml:space="preserve"> </t>
    </r>
    <r>
      <rPr>
        <b/>
        <sz val="18"/>
        <color indexed="8"/>
        <rFont val="Calibri"/>
        <family val="2"/>
      </rPr>
      <t>*</t>
    </r>
  </si>
  <si>
    <t xml:space="preserve">Declinazione del Progetto Walk-Mi nel quartiere di Baggio   </t>
  </si>
  <si>
    <t>2080/2014</t>
  </si>
  <si>
    <r>
      <t xml:space="preserve">Walk-Mi-Orientamento e spostamento del pedone in città- Quartiere Baggio </t>
    </r>
    <r>
      <rPr>
        <b/>
        <sz val="18"/>
        <color indexed="8"/>
        <rFont val="Calibri"/>
        <family val="2"/>
      </rPr>
      <t>*</t>
    </r>
  </si>
  <si>
    <t xml:space="preserve">Stampa e posizionamento di manifesti "Walk-Mi"  su Totem   </t>
  </si>
  <si>
    <t xml:space="preserve">Realizzazione di un "Infopoint Mobile" dedicato ad Expo 2015 </t>
  </si>
  <si>
    <t>Noleggio Bus ATM per realizzazione di un infopoint itinerante</t>
  </si>
  <si>
    <t>3941/2014</t>
  </si>
  <si>
    <t>Diffusione del Video "Expo 2015: Cantiere Milano"</t>
  </si>
  <si>
    <t>Acquisto di spazi televisivi per la trasmissione del Video "EXPO 2015: CANTIERE MILANO"</t>
  </si>
  <si>
    <t>4396/2014</t>
  </si>
  <si>
    <t xml:space="preserve">Campagna promozionale di iniziative ed eventi dedicati ad Expo </t>
  </si>
  <si>
    <t>Stampa e fornitura n. 80.000 leaflet</t>
  </si>
  <si>
    <t>8004/2013</t>
  </si>
  <si>
    <t>Presidio e manutenzione bus</t>
  </si>
  <si>
    <t>3375/2014</t>
  </si>
  <si>
    <t>Darsena Center</t>
  </si>
  <si>
    <t xml:space="preserve">Organizzazione eventi presso il Darsena Center </t>
  </si>
  <si>
    <t>6280/2014</t>
  </si>
  <si>
    <t>G.1</t>
  </si>
  <si>
    <t>Costruzione Palinsesto eventi culturale di intrattenimento</t>
  </si>
  <si>
    <t>6263/13</t>
  </si>
  <si>
    <t>MOSTRA "Alessandro Manzoni. Costumi e immagini di Milano nei Promessi Sposi nelle collezioni RAI di Milano"</t>
  </si>
  <si>
    <t>6905/13</t>
  </si>
  <si>
    <t>MOSTRA LUCA BELTRAMI - allestimento</t>
  </si>
  <si>
    <t>5763/13</t>
  </si>
  <si>
    <t>MOSTRA LUCA BELTRAMI - restauro opere prestatori</t>
  </si>
  <si>
    <t>6758/13</t>
  </si>
  <si>
    <t>MOSTRA LUCA BELTRAMI  - stampa grafica</t>
  </si>
  <si>
    <t>6253/13</t>
  </si>
  <si>
    <t>MOSTRA LUCA BELTRAMI  - trasporti</t>
  </si>
  <si>
    <t>6229/13</t>
  </si>
  <si>
    <t>MOSTRA LUCA BELTRAMI  - progetto grafica</t>
  </si>
  <si>
    <t>5081/13</t>
  </si>
  <si>
    <t>MOSTRA LUCA BELTRAMI  - inc. prof.le - registrar</t>
  </si>
  <si>
    <t>6753/13</t>
  </si>
  <si>
    <t>MOSTRA LUCA BELTRAMI - inc. prof.le - registrar</t>
  </si>
  <si>
    <t>6122/13</t>
  </si>
  <si>
    <t>MOSTRA LUCA BELTRAMI  - pulitura opere</t>
  </si>
  <si>
    <t>7717/13</t>
  </si>
  <si>
    <t>5454/14</t>
  </si>
  <si>
    <t>2324/14</t>
  </si>
  <si>
    <t>5187/14</t>
  </si>
  <si>
    <t>1567/14</t>
  </si>
  <si>
    <t>1609/14</t>
  </si>
  <si>
    <t>3713/14</t>
  </si>
  <si>
    <t>3232/14</t>
  </si>
  <si>
    <t>3233/14</t>
  </si>
  <si>
    <t>3955/14</t>
  </si>
  <si>
    <t>5131/14</t>
  </si>
  <si>
    <t>1235/14</t>
  </si>
  <si>
    <t>M1 Monza Bettola</t>
  </si>
  <si>
    <t>Zara Expo lotto 1A</t>
  </si>
  <si>
    <t>Zara Expo lotto 1B</t>
  </si>
  <si>
    <t>Mezzanino Rho-Fiera</t>
  </si>
  <si>
    <t>Stazione Forlanini</t>
  </si>
  <si>
    <t>conto capitale</t>
  </si>
  <si>
    <t>Tipologia di spesa: corrente / conto capitale</t>
  </si>
  <si>
    <t>COMUNE</t>
  </si>
  <si>
    <t>ALTRI ENTI</t>
  </si>
  <si>
    <t>NOTE</t>
  </si>
  <si>
    <t>TOTALE</t>
  </si>
  <si>
    <t>importo liquidato 01/01/2014 31/12/2014</t>
  </si>
  <si>
    <t>quota anticipata dal Comune con mezzi correnti</t>
  </si>
  <si>
    <t>quota anticipata dal Comune con mezzi correnti per € 282.763,62</t>
  </si>
  <si>
    <t>-</t>
  </si>
  <si>
    <t>M5 - I° TRATTA</t>
  </si>
  <si>
    <t>L. 166/02</t>
  </si>
  <si>
    <t>L. 211/92</t>
  </si>
  <si>
    <t>--</t>
  </si>
  <si>
    <t>Importo atto transattivo</t>
  </si>
  <si>
    <t>compensi commissione per la linea</t>
  </si>
  <si>
    <t>M5 - II° TRATTA</t>
  </si>
  <si>
    <t>FONDI FAS</t>
  </si>
  <si>
    <t>Realizzazione Metropolitana M4</t>
  </si>
  <si>
    <t>A4</t>
  </si>
  <si>
    <t>Centrale Operativa Traffico</t>
  </si>
  <si>
    <t>Sviluppo implementazione sistema integrato di infomobilità "Progettazione e sviluppo della piattaforma di produzione e gestione infomobilità e dei differenti servizi ad essa correlati"</t>
  </si>
  <si>
    <t>3486/2014</t>
  </si>
  <si>
    <t xml:space="preserve">conto capitale </t>
  </si>
  <si>
    <t>ALTRE SPESE:</t>
  </si>
  <si>
    <t>Incarico Co.Co.Co. a supporto City Operations</t>
  </si>
  <si>
    <r>
      <rPr>
        <b/>
        <sz val="10"/>
        <color indexed="18"/>
        <rFont val="Arial"/>
        <family val="2"/>
      </rPr>
      <t>N.B.</t>
    </r>
    <r>
      <rPr>
        <sz val="10"/>
        <color indexed="18"/>
        <rFont val="Arial"/>
        <family val="2"/>
      </rPr>
      <t xml:space="preserve"> :Per Convenzioni 1a e 2a tratta M5 gli importi di A.V. e Commissione di Sicurezza/commissione di collaudo sono a carico del concessionario e quindi, anche se anticipati dal Comune, non sono inseriti.</t>
    </r>
  </si>
  <si>
    <t>Porte d'ingresso a Milano</t>
  </si>
  <si>
    <t>Segnaletica turistica e stradale</t>
  </si>
  <si>
    <t>Turismo - Piattaforma integrata</t>
  </si>
  <si>
    <t>Turismo - Brand Milano</t>
  </si>
  <si>
    <t>Turismo - piano strategico</t>
  </si>
  <si>
    <t xml:space="preserve">Modifiche e adattamenti regolamentazione amministrativa comunale - Controllo dei prezzi </t>
  </si>
  <si>
    <t xml:space="preserve"> 4851/2013 Expo, 4852/2013 Expo, 4853/2013 Expo, 4855/2013 Expo, 3099/2014 Expo, 3100/2014 Expo</t>
  </si>
  <si>
    <t>5437/2013</t>
  </si>
  <si>
    <t>Rimborso spese per realizzazione sito web (28/01/2014)</t>
  </si>
  <si>
    <t>9234/2014</t>
  </si>
  <si>
    <t>9156/2014</t>
  </si>
  <si>
    <t>9155/2014</t>
  </si>
  <si>
    <t>2939/2014</t>
  </si>
  <si>
    <t>661/2014</t>
  </si>
  <si>
    <t xml:space="preserve">3954/2014 -  5180/2014 - 5139/2013 - 7782/2013 </t>
  </si>
  <si>
    <t>Formazione linguistica dipendenti</t>
  </si>
  <si>
    <t>Formazione linguistica dipendenti attraverso nuove modalità</t>
  </si>
  <si>
    <t>2027/14 sub 1</t>
  </si>
  <si>
    <t>F1</t>
  </si>
  <si>
    <t>comitato scientifico expo 2015 :  convegno "sicurezza alimentare cooperazione universataria nei Paesi in via di sviluppo "  28/01/2014</t>
  </si>
  <si>
    <t>comitato scientifico expo 2015 :
convegno "nuove fonti sostenibili: l'insetto nel piatto" - servizio di interpretariato 16/10/2014 ;</t>
  </si>
  <si>
    <t>comitato scientifico expo 2015 :
convegno "innovazione nell'agroalimentare: ricerca e imprese verso Expo 2015" 10/02/2014</t>
  </si>
  <si>
    <t xml:space="preserve">7122/2014, </t>
  </si>
  <si>
    <t>5438/2013</t>
  </si>
  <si>
    <t xml:space="preserve">6508/2013, </t>
  </si>
  <si>
    <t>Bookcity Milano 2013 - Organizzazione e realizzazione di iniziative culturali promosse dal sistema bibliotecario urbano - periodo : 18/11/2013 - 24/11/2013</t>
  </si>
  <si>
    <t xml:space="preserve"> Stato</t>
  </si>
  <si>
    <t xml:space="preserve"> Regione</t>
  </si>
  <si>
    <t>Provincia</t>
  </si>
  <si>
    <t xml:space="preserve"> Provincia</t>
  </si>
  <si>
    <t xml:space="preserve"> Expo</t>
  </si>
  <si>
    <t>Stato</t>
  </si>
  <si>
    <t>Comune di Milano</t>
  </si>
  <si>
    <t>Comune Milano</t>
  </si>
  <si>
    <t>Comune Milano *</t>
  </si>
  <si>
    <t>Comune Monza</t>
  </si>
  <si>
    <t>Comune Sesto S.G.</t>
  </si>
  <si>
    <t>Note</t>
  </si>
  <si>
    <t>Fondi della Soc. Expo S.p.a. liquidati dal Comune di Milano</t>
  </si>
  <si>
    <t>Investimento (finanziamento Titolo IV°)</t>
  </si>
  <si>
    <t>CONTRIBUTO A EXPO 2015 S.P.A. Saldo annualità' 2015.</t>
  </si>
  <si>
    <t>CONTRIBUTO A EXPO 2015 S.P.A. Quota annualità 2015.</t>
  </si>
  <si>
    <t>CONTRIBUTO A EXPO 2015 S.P.A. Saldo annualità 2014.</t>
  </si>
  <si>
    <t>INFRASTRUTTURE</t>
  </si>
  <si>
    <t>MOSTRA LUCA BELTRAMI</t>
  </si>
  <si>
    <t>spese finanziate con contributo di Terzi</t>
  </si>
  <si>
    <t>spesa finanziata da terzi con sponsorizzazione</t>
  </si>
  <si>
    <t>Spesa cofinanziata da Regione Lombardia  e Comune di Milano</t>
  </si>
  <si>
    <t>conto capitale di cui  €520.937,60 a carico comune di Milano  e  €459.650,82 cofinanziati dalla Regione Lombardia</t>
  </si>
  <si>
    <t>Amat supporto tecnico e coordinamento della progettazione esecutiva, dello sviluppo e del collaudo tecnico amministrativo della "fase 1" relativa alla "progettazione e sviluppo della piattaforma di produzione e gestione Infomobilità e dei differenti servizi ad essa correlati" del progetto POR "Sistema integrato di Infomobilità</t>
  </si>
  <si>
    <t>Conto Capitale di cui €51.943,85 a carico Comune di Milano e € 45.832,81 cofinanziati dalla Regione Lombardia</t>
  </si>
  <si>
    <t>Centro di Coordinamento cittadino</t>
  </si>
  <si>
    <t>Argonet -  Ricerca ed Inserimento Eventi sul Portale del Turismo - II^ Liquidazione</t>
  </si>
  <si>
    <t>Argonet - Supporto Redazionale - I^ liquidazione</t>
  </si>
  <si>
    <t>Argonet - Supporto Redazionale - II^ liquidazione</t>
  </si>
  <si>
    <t>Argonet - Ricerca ed Inserimento Eventi sul Portale del Turismo - IV^ Liquidazione</t>
  </si>
  <si>
    <t>Argonet - Supporto Redazionale - III^ liquidazione</t>
  </si>
  <si>
    <t>Argonet -  Ricerca ed Inserimento Eventi sul Portale del Turismo - [V^ Liquidazione - Estensione nelle More Gara]</t>
  </si>
  <si>
    <t>Telecom - Supporto Redazionale - I^ Liquidazione</t>
  </si>
  <si>
    <t>Argonet - Supporto Redazionale  - IV^ liquidazione</t>
  </si>
  <si>
    <t>Telecom (tramite Argonet) - Supporto Redazionale - II^ Liquidazione</t>
  </si>
  <si>
    <t xml:space="preserve">Deliberazione della Giunta Comunale n. 2053 del 17.10.2014, oggetto“le linee di indirizzo per la stipulazione di una convenzione tra Comune di Milano e Touring Club Italiano per l’implementazione di azioni di sostegno alla “Destinazione Milano” e per la sua valorizzazione in previsione di Expo 2015 - Spesa complessiva € 196.000,00= (Iva 22% inclusa). Determinazione Dirigenziale n. 155/2014 del 30.10.2014 - N. CIG 59882994A9 </t>
  </si>
  <si>
    <t>Consorzio Colto - Progetto Short Documentaries Brand Milano - I^ Liquidazione</t>
  </si>
  <si>
    <t>DeAgostini - Guida Milano Il meglio della città - Itinerari a piedi - I^ Liquidazione</t>
  </si>
  <si>
    <t>Associazione Networking Milano Giovani - Progetto Weoople - I^ Liquidazione</t>
  </si>
  <si>
    <t>Consorzio Colto - Progetto Short Documentaries Brand Milano - II^ Liquidazione</t>
  </si>
  <si>
    <t>Associazione Networking Milano Giovani - Progetto Weoople II^ Liquidazione</t>
  </si>
  <si>
    <t>Consorzio Colto - Progetto Short Documentaries Brand Milano - III^ Liquidazione</t>
  </si>
  <si>
    <t xml:space="preserve">assunzione personale (n. 4 esec. Servizi tecnici e 9 cst) per il servizio NUIR </t>
  </si>
  <si>
    <t>City Operations-master programme</t>
  </si>
  <si>
    <r>
      <rPr>
        <b/>
        <sz val="14"/>
        <color indexed="8"/>
        <rFont val="Calibri"/>
        <family val="2"/>
      </rPr>
      <t xml:space="preserve">CONFERIMENTO EXPO S.p.A. - AREXPO S.p.A. </t>
    </r>
    <r>
      <rPr>
        <sz val="14"/>
        <color indexed="8"/>
        <rFont val="Calibri"/>
        <family val="2"/>
      </rPr>
      <t>:</t>
    </r>
  </si>
  <si>
    <t xml:space="preserve">Incarico professionale per la progettazione dell'allestimento e del percorso espositivo della mostra "Il paese di Cuccagna nelle stampe della raccolta Bertarelli" </t>
  </si>
  <si>
    <t>Percorso espositivo "Alessandro Manzoni, costumi e immagini di Milano nei Promessi Sposi nelle collezioni RAI di Milano - Palazzo Morando, da aprile a settembre 2014 - Quota annuo 2014</t>
  </si>
  <si>
    <t>Ritorno delle opere della collezione Koellinker di Milano e dei Musei Capitolini di Roma prestate al civico Museo Archeologico di Milano in occasione del nuovo percorso museale permanente "DA GERUSALEMME A MILANO"</t>
  </si>
  <si>
    <t>Mostra "BERNARDINO LUINI E I SUOI FIGLI" presso Palazzo Reale dal  10 Aprile al 13 Luglio 2014</t>
  </si>
  <si>
    <t>Mostra "PIERO MANZONI. 1933-1963" presso Palazzo Reale dal 26 Marzo al 2 Giugno 2014</t>
  </si>
  <si>
    <t>Mostra "LUCA BELTRAMI" -  presso il  Castello Sforzesco - allestimento - quota 2014</t>
  </si>
  <si>
    <t xml:space="preserve">Mostra "LUCA BELTRAMI. 1854-1933" presso il  Castello Sforzesco di Milano - Interventi di conservazione </t>
  </si>
  <si>
    <t>Mostra "LUCA BELTRAMI" - presso il Castello Sforzesco - Servizio di trasporto di opere d'arte</t>
  </si>
  <si>
    <t xml:space="preserve">Adeguamento aliquota  IVA dal 21% al 22% - Mostra  "LUCA BELTRAMI" </t>
  </si>
  <si>
    <t>Mostra "PIERO MANZONI. 1933-1963"  presso Palazzo Reale dal 26 Marzo al 2 Giugno 2014 - premi assicurativi</t>
  </si>
  <si>
    <t>Affidamento, ai sensi dell'art. 57 del D. LGS n. 163/2006 dei servizi complementari per interventi di riqualificazione degli impianti termici di alcuni edifici di proprietà comunale, aggiuntivi rispetto a quelli previsti dalla convenzione  CONSIP "Servizio integrato energia e dei servizi connessi per le pubbliche Amministrazioni  – Lotti 2 e 3”, ai fini della compensazione delle emissioni di  "CO²" equivalenti relative alla realizzazione della piastra espositiva e dell'evento  EXPO MILANO 2015.</t>
  </si>
  <si>
    <t>CONTRIBUTO A EXPO 2015 S.P.A. Quota annualità  2014.</t>
  </si>
  <si>
    <t>comitato scientifico expo 2015 - rimborso a presidente Claudia Sorlini per  trasferte</t>
  </si>
  <si>
    <t>* conferimento capitale sociale a SPV</t>
  </si>
  <si>
    <t>Argonet -  Ricerca ed Inserimento Eventi sul Portale del Turismo - III^ Liquidazione</t>
  </si>
  <si>
    <r>
      <rPr>
        <sz val="11"/>
        <color indexed="8"/>
        <rFont val="Calibri"/>
        <family val="2"/>
      </rPr>
      <t>* progetto finanziato da Fondazione ANIA</t>
    </r>
  </si>
  <si>
    <t xml:space="preserve">Comitato scientifico e tecnico operativo per la mostra inaugurale al Museo delle Culture </t>
  </si>
  <si>
    <t>Partecipazione alla manifestazione Fieristica JATA Tourism ExPO Japan, che si è tenuta a Tokyo, dal 25 al 28 settembre 2014.</t>
  </si>
  <si>
    <t>Partecipazione alla manifestazione "Milan is in Moscow', che si è tenuta a Mosca, dal 7 al 13 novembre  2014, presso la Shopping Gallery Fashion Season.Affidamento a Cogefrin Group - Divisione Spedizioni Internazionali - del servizio di spedizione del materiale</t>
  </si>
  <si>
    <t>Partecipazione alla manifestazione fieristica Guangzhou International Travel Fair (GITF) a Guangzhou - (Canton), in Cina, che si è tenuta dal 27 febbraio al 1 marzo 2014.  Affidamento a Enit dei servizi necessari per la partecipazione all'evento.</t>
  </si>
  <si>
    <t>Fornitura di "Prodotti Ufficiali Milano" per finalità promozionali. Spesa complessiva €20.000,00=</t>
  </si>
  <si>
    <t xml:space="preserve">Partecipazione all'evento di presentazione dell'Offerta Milano, che siè tenuta a New York in data 14 ottobre 2014, presso la sede Enit.Affidamento a Ristorante SD26 (San Domenico26) in New York del servizio di catering. Importo stimato €4.000,00 </t>
  </si>
  <si>
    <t>Partecipazione alla manifestazione Fieristica "Food Hospitality World" che si è tenuta a San Paolo del Brasile, dal 09 all' 11 aprile 2014.Affidamento a CIPA FM PUBLICACOES E EVENTOS LTDA,  società in Brasile,  di Fiera Milano  Spa, dei servizi necessari per la partecipazione</t>
  </si>
  <si>
    <t xml:space="preserve">Partecipazione alla manifestazione Fieristica Arabian Travel Market - ATM - che si è tenuta  a Dubai, dal 05 al 08 maggio 2014.A
Approvazione della spesa complessiva di € 20.000,00 (Iva inclusa). 
</t>
  </si>
  <si>
    <t xml:space="preserve">Partecipazione alla XXXI Assemblea Annuale ANCI, che si è tenuta presso il MiCo dal 6 al 8 novembre 2014. Affidamento a Fiera Milano Congressi dei servizi necessari alla partecipazione. Importo stimato €2.500,00 (Iva inclusa).  </t>
  </si>
  <si>
    <t>Partecipazione alla BIT -Borsa Internazionale del Turismo- che si è tenuta a Milano dal 13 al 15 febbraio 2014.Prenotazione e impegno della spesa presunta di € 100.000 IVA inclusa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</si>
</sst>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_-[$€-410]\ * #,##0.00_-;\-[$€-410]\ * #,##0.00_-;_-[$€-410]\ * &quot;-&quot;??_-;_-@_-"/>
    <numFmt numFmtId="170" formatCode="&quot;€&quot;#,##0.00"/>
    <numFmt numFmtId="171" formatCode="[$-410]dddd\ d\ mmmm\ yyyy"/>
    <numFmt numFmtId="172" formatCode="h\.mm\.ss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49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7" fillId="0" borderId="10" xfId="0" applyFont="1" applyBorder="1" applyAlignment="1">
      <alignment vertical="center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 quotePrefix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9" fillId="2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 quotePrefix="1">
      <alignment horizontal="center" vertical="center" wrapText="1"/>
    </xf>
    <xf numFmtId="0" fontId="9" fillId="22" borderId="12" xfId="0" applyFont="1" applyFill="1" applyBorder="1" applyAlignment="1" quotePrefix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3" xfId="49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 wrapText="1"/>
    </xf>
    <xf numFmtId="170" fontId="12" fillId="2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0" fontId="12" fillId="22" borderId="14" xfId="0" applyNumberFormat="1" applyFont="1" applyFill="1" applyBorder="1" applyAlignment="1">
      <alignment horizontal="center" vertical="center" wrapText="1"/>
    </xf>
    <xf numFmtId="170" fontId="12" fillId="16" borderId="10" xfId="0" applyNumberFormat="1" applyFont="1" applyFill="1" applyBorder="1" applyAlignment="1">
      <alignment horizontal="center" vertical="center" wrapText="1"/>
    </xf>
    <xf numFmtId="170" fontId="11" fillId="16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170" fontId="12" fillId="24" borderId="10" xfId="0" applyNumberFormat="1" applyFont="1" applyFill="1" applyBorder="1" applyAlignment="1">
      <alignment horizontal="center" vertical="center" wrapText="1"/>
    </xf>
    <xf numFmtId="170" fontId="11" fillId="24" borderId="10" xfId="0" applyNumberFormat="1" applyFont="1" applyFill="1" applyBorder="1" applyAlignment="1">
      <alignment horizontal="center" vertical="center" wrapText="1"/>
    </xf>
    <xf numFmtId="170" fontId="12" fillId="0" borderId="11" xfId="0" applyNumberFormat="1" applyFont="1" applyFill="1" applyBorder="1" applyAlignment="1">
      <alignment vertical="center" wrapText="1"/>
    </xf>
    <xf numFmtId="170" fontId="12" fillId="16" borderId="10" xfId="0" applyNumberFormat="1" applyFont="1" applyFill="1" applyBorder="1" applyAlignment="1">
      <alignment vertical="center" wrapText="1"/>
    </xf>
    <xf numFmtId="164" fontId="13" fillId="22" borderId="10" xfId="0" applyNumberFormat="1" applyFont="1" applyFill="1" applyBorder="1" applyAlignment="1">
      <alignment horizontal="center" vertical="center"/>
    </xf>
    <xf numFmtId="170" fontId="12" fillId="16" borderId="12" xfId="0" applyNumberFormat="1" applyFont="1" applyFill="1" applyBorder="1" applyAlignment="1">
      <alignment vertical="center" wrapText="1"/>
    </xf>
    <xf numFmtId="170" fontId="12" fillId="0" borderId="12" xfId="0" applyNumberFormat="1" applyFont="1" applyFill="1" applyBorder="1" applyAlignment="1">
      <alignment vertical="center" wrapText="1"/>
    </xf>
    <xf numFmtId="164" fontId="13" fillId="22" borderId="10" xfId="0" applyNumberFormat="1" applyFont="1" applyFill="1" applyBorder="1" applyAlignment="1" quotePrefix="1">
      <alignment horizontal="center" vertical="center"/>
    </xf>
    <xf numFmtId="164" fontId="13" fillId="22" borderId="13" xfId="0" applyNumberFormat="1" applyFont="1" applyFill="1" applyBorder="1" applyAlignment="1" quotePrefix="1">
      <alignment horizontal="center" vertical="center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vertical="center" wrapText="1"/>
    </xf>
    <xf numFmtId="170" fontId="12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 wrapText="1"/>
    </xf>
    <xf numFmtId="170" fontId="12" fillId="24" borderId="12" xfId="0" applyNumberFormat="1" applyFont="1" applyFill="1" applyBorder="1" applyAlignment="1">
      <alignment horizontal="center" vertical="center" wrapText="1"/>
    </xf>
    <xf numFmtId="170" fontId="11" fillId="24" borderId="12" xfId="0" applyNumberFormat="1" applyFont="1" applyFill="1" applyBorder="1" applyAlignment="1">
      <alignment horizontal="center" vertical="center" wrapText="1"/>
    </xf>
    <xf numFmtId="170" fontId="12" fillId="0" borderId="17" xfId="0" applyNumberFormat="1" applyFont="1" applyFill="1" applyBorder="1" applyAlignment="1">
      <alignment horizontal="center" vertical="center" wrapText="1"/>
    </xf>
    <xf numFmtId="170" fontId="12" fillId="0" borderId="10" xfId="0" applyNumberFormat="1" applyFont="1" applyFill="1" applyBorder="1" applyAlignment="1">
      <alignment horizontal="center" vertical="center" wrapText="1"/>
    </xf>
    <xf numFmtId="170" fontId="12" fillId="22" borderId="10" xfId="0" applyNumberFormat="1" applyFont="1" applyFill="1" applyBorder="1" applyAlignment="1" quotePrefix="1">
      <alignment horizontal="center"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4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8" fontId="0" fillId="0" borderId="10" xfId="0" applyNumberForma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1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vertical="center"/>
    </xf>
    <xf numFmtId="1" fontId="0" fillId="0" borderId="11" xfId="0" applyNumberFormat="1" applyBorder="1" applyAlignment="1">
      <alignment vertical="center" wrapText="1"/>
    </xf>
    <xf numFmtId="1" fontId="0" fillId="0" borderId="11" xfId="0" applyNumberFormat="1" applyBorder="1" applyAlignment="1" quotePrefix="1">
      <alignment horizontal="center" vertical="center"/>
    </xf>
    <xf numFmtId="0" fontId="7" fillId="0" borderId="12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7" fillId="16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wrapText="1"/>
    </xf>
    <xf numFmtId="1" fontId="0" fillId="0" borderId="18" xfId="0" applyNumberFormat="1" applyBorder="1" applyAlignment="1">
      <alignment vertical="center" wrapText="1"/>
    </xf>
    <xf numFmtId="1" fontId="0" fillId="0" borderId="18" xfId="0" applyNumberFormat="1" applyBorder="1" applyAlignment="1" quotePrefix="1">
      <alignment horizontal="center" vertical="center"/>
    </xf>
    <xf numFmtId="0" fontId="0" fillId="0" borderId="18" xfId="0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17" fillId="0" borderId="18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 wrapText="1"/>
    </xf>
    <xf numFmtId="0" fontId="9" fillId="25" borderId="0" xfId="0" applyFont="1" applyFill="1" applyBorder="1" applyAlignment="1">
      <alignment horizontal="center" vertical="center" wrapText="1"/>
    </xf>
    <xf numFmtId="170" fontId="12" fillId="25" borderId="0" xfId="0" applyNumberFormat="1" applyFont="1" applyFill="1" applyBorder="1" applyAlignment="1">
      <alignment horizontal="center" vertical="center" wrapText="1"/>
    </xf>
    <xf numFmtId="170" fontId="11" fillId="2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1" fillId="25" borderId="10" xfId="0" applyFont="1" applyFill="1" applyBorder="1" applyAlignment="1">
      <alignment horizontal="center" vertical="center" wrapText="1"/>
    </xf>
    <xf numFmtId="170" fontId="12" fillId="25" borderId="20" xfId="0" applyNumberFormat="1" applyFont="1" applyFill="1" applyBorder="1" applyAlignment="1">
      <alignment vertical="center" wrapText="1"/>
    </xf>
    <xf numFmtId="170" fontId="12" fillId="25" borderId="0" xfId="0" applyNumberFormat="1" applyFont="1" applyFill="1" applyBorder="1" applyAlignment="1">
      <alignment vertical="center" wrapText="1"/>
    </xf>
    <xf numFmtId="170" fontId="10" fillId="25" borderId="13" xfId="0" applyNumberFormat="1" applyFont="1" applyFill="1" applyBorder="1" applyAlignment="1">
      <alignment horizontal="center" vertical="center" wrapText="1"/>
    </xf>
    <xf numFmtId="170" fontId="12" fillId="25" borderId="10" xfId="0" applyNumberFormat="1" applyFont="1" applyFill="1" applyBorder="1" applyAlignment="1">
      <alignment horizontal="center" vertical="center" wrapText="1"/>
    </xf>
    <xf numFmtId="170" fontId="11" fillId="25" borderId="1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164" fontId="0" fillId="0" borderId="0" xfId="0" applyNumberFormat="1" applyBorder="1" applyAlignment="1">
      <alignment vertical="center"/>
    </xf>
    <xf numFmtId="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18" fillId="0" borderId="10" xfId="0" applyFont="1" applyBorder="1" applyAlignment="1">
      <alignment wrapText="1"/>
    </xf>
    <xf numFmtId="0" fontId="7" fillId="16" borderId="22" xfId="0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 wrapText="1"/>
    </xf>
    <xf numFmtId="1" fontId="0" fillId="0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1" fontId="0" fillId="0" borderId="0" xfId="0" applyNumberFormat="1" applyFill="1" applyBorder="1" applyAlignment="1">
      <alignment vertical="center" wrapText="1"/>
    </xf>
    <xf numFmtId="1" fontId="0" fillId="0" borderId="0" xfId="0" applyNumberFormat="1" applyFill="1" applyBorder="1" applyAlignment="1" quotePrefix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69" fontId="1" fillId="0" borderId="0" xfId="45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22" borderId="12" xfId="0" applyFont="1" applyFill="1" applyBorder="1" applyAlignment="1">
      <alignment horizontal="center" vertical="center" wrapText="1"/>
    </xf>
    <xf numFmtId="170" fontId="12" fillId="22" borderId="12" xfId="0" applyNumberFormat="1" applyFont="1" applyFill="1" applyBorder="1" applyAlignment="1">
      <alignment horizontal="center" vertical="center" wrapText="1"/>
    </xf>
    <xf numFmtId="0" fontId="3" fillId="0" borderId="10" xfId="49" applyFont="1" applyBorder="1" applyAlignment="1">
      <alignment horizontal="left" vertical="center" wrapText="1"/>
      <protection/>
    </xf>
    <xf numFmtId="0" fontId="0" fillId="25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0" fillId="0" borderId="10" xfId="4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4" fontId="7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64" fontId="1" fillId="0" borderId="0" xfId="48" applyNumberFormat="1" applyFont="1" applyFill="1" applyBorder="1" applyAlignment="1" quotePrefix="1">
      <alignment horizontal="center" vertical="center"/>
      <protection/>
    </xf>
    <xf numFmtId="164" fontId="1" fillId="22" borderId="10" xfId="48" applyNumberFormat="1" applyFont="1" applyFill="1" applyBorder="1" applyAlignment="1">
      <alignment horizontal="center" vertical="center"/>
      <protection/>
    </xf>
    <xf numFmtId="164" fontId="1" fillId="22" borderId="10" xfId="0" applyNumberFormat="1" applyFont="1" applyFill="1" applyBorder="1" applyAlignment="1">
      <alignment horizontal="center" vertical="center"/>
    </xf>
    <xf numFmtId="164" fontId="1" fillId="22" borderId="10" xfId="48" applyNumberFormat="1" applyFont="1" applyFill="1" applyBorder="1" applyAlignment="1" quotePrefix="1">
      <alignment horizontal="center" vertical="center"/>
      <protection/>
    </xf>
    <xf numFmtId="170" fontId="12" fillId="22" borderId="2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7" fillId="25" borderId="10" xfId="0" applyFont="1" applyFill="1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0" fillId="25" borderId="11" xfId="0" applyFill="1" applyBorder="1" applyAlignment="1">
      <alignment vertical="center" wrapText="1"/>
    </xf>
    <xf numFmtId="1" fontId="0" fillId="25" borderId="10" xfId="0" applyNumberFormat="1" applyFill="1" applyBorder="1" applyAlignment="1">
      <alignment vertical="center" wrapText="1"/>
    </xf>
    <xf numFmtId="1" fontId="0" fillId="25" borderId="10" xfId="0" applyNumberFormat="1" applyFill="1" applyBorder="1" applyAlignment="1" quotePrefix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64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9" fontId="0" fillId="0" borderId="0" xfId="45" applyNumberFormat="1" applyFont="1" applyFill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44" fontId="7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48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70" fontId="11" fillId="16" borderId="11" xfId="0" applyNumberFormat="1" applyFont="1" applyFill="1" applyBorder="1" applyAlignment="1">
      <alignment horizontal="center" vertical="center" wrapText="1"/>
    </xf>
    <xf numFmtId="170" fontId="11" fillId="16" borderId="15" xfId="0" applyNumberFormat="1" applyFont="1" applyFill="1" applyBorder="1" applyAlignment="1">
      <alignment horizontal="center" vertical="center" wrapText="1"/>
    </xf>
    <xf numFmtId="170" fontId="11" fillId="16" borderId="12" xfId="0" applyNumberFormat="1" applyFont="1" applyFill="1" applyBorder="1" applyAlignment="1">
      <alignment horizontal="center" vertical="center" wrapText="1"/>
    </xf>
    <xf numFmtId="0" fontId="9" fillId="22" borderId="10" xfId="0" applyFont="1" applyFill="1" applyBorder="1" applyAlignment="1" quotePrefix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170" fontId="12" fillId="0" borderId="11" xfId="0" applyNumberFormat="1" applyFont="1" applyFill="1" applyBorder="1" applyAlignment="1">
      <alignment horizontal="center" vertical="center" wrapText="1"/>
    </xf>
    <xf numFmtId="170" fontId="12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 quotePrefix="1">
      <alignment horizontal="center" vertical="center" wrapText="1"/>
    </xf>
    <xf numFmtId="170" fontId="11" fillId="25" borderId="16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170" fontId="12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0" fontId="12" fillId="25" borderId="15" xfId="0" applyNumberFormat="1" applyFont="1" applyFill="1" applyBorder="1" applyAlignment="1">
      <alignment horizontal="center" vertical="center" wrapText="1"/>
    </xf>
    <xf numFmtId="170" fontId="11" fillId="25" borderId="11" xfId="0" applyNumberFormat="1" applyFont="1" applyFill="1" applyBorder="1" applyAlignment="1">
      <alignment horizontal="center" vertical="center" wrapText="1"/>
    </xf>
    <xf numFmtId="170" fontId="11" fillId="25" borderId="15" xfId="0" applyNumberFormat="1" applyFont="1" applyFill="1" applyBorder="1" applyAlignment="1">
      <alignment horizontal="center" vertical="center" wrapText="1"/>
    </xf>
    <xf numFmtId="170" fontId="11" fillId="25" borderId="12" xfId="0" applyNumberFormat="1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170" fontId="12" fillId="16" borderId="11" xfId="0" applyNumberFormat="1" applyFont="1" applyFill="1" applyBorder="1" applyAlignment="1">
      <alignment horizontal="center" vertical="center" wrapText="1"/>
    </xf>
    <xf numFmtId="170" fontId="12" fillId="16" borderId="12" xfId="0" applyNumberFormat="1" applyFont="1" applyFill="1" applyBorder="1" applyAlignment="1">
      <alignment horizontal="center" vertical="center" wrapText="1"/>
    </xf>
    <xf numFmtId="170" fontId="11" fillId="16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0" fontId="12" fillId="25" borderId="11" xfId="0" applyNumberFormat="1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170" fontId="12" fillId="22" borderId="10" xfId="0" applyNumberFormat="1" applyFont="1" applyFill="1" applyBorder="1" applyAlignment="1">
      <alignment horizontal="center" vertical="center" wrapText="1"/>
    </xf>
    <xf numFmtId="170" fontId="12" fillId="22" borderId="11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1</xdr:row>
      <xdr:rowOff>9525</xdr:rowOff>
    </xdr:from>
    <xdr:to>
      <xdr:col>3</xdr:col>
      <xdr:colOff>971550</xdr:colOff>
      <xdr:row>1</xdr:row>
      <xdr:rowOff>9525</xdr:rowOff>
    </xdr:to>
    <xdr:sp>
      <xdr:nvSpPr>
        <xdr:cNvPr id="1" name="Parentesi graffa chiusa 1"/>
        <xdr:cNvSpPr>
          <a:spLocks/>
        </xdr:cNvSpPr>
      </xdr:nvSpPr>
      <xdr:spPr>
        <a:xfrm>
          <a:off x="3952875" y="409575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971550</xdr:colOff>
      <xdr:row>1</xdr:row>
      <xdr:rowOff>9525</xdr:rowOff>
    </xdr:from>
    <xdr:to>
      <xdr:col>3</xdr:col>
      <xdr:colOff>971550</xdr:colOff>
      <xdr:row>1</xdr:row>
      <xdr:rowOff>9525</xdr:rowOff>
    </xdr:to>
    <xdr:sp>
      <xdr:nvSpPr>
        <xdr:cNvPr id="2" name="Parentesi graffa chiusa 1"/>
        <xdr:cNvSpPr>
          <a:spLocks/>
        </xdr:cNvSpPr>
      </xdr:nvSpPr>
      <xdr:spPr>
        <a:xfrm>
          <a:off x="3952875" y="409575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zoomScale="80" zoomScaleNormal="80" zoomScalePageLayoutView="0" workbookViewId="0" topLeftCell="B91">
      <selection activeCell="E116" sqref="E116"/>
    </sheetView>
  </sheetViews>
  <sheetFormatPr defaultColWidth="9.140625" defaultRowHeight="15"/>
  <cols>
    <col min="1" max="1" width="7.140625" style="0" hidden="1" customWidth="1"/>
    <col min="2" max="2" width="28.28125" style="7" customWidth="1"/>
    <col min="3" max="3" width="48.7109375" style="0" customWidth="1"/>
    <col min="4" max="4" width="11.00390625" style="0" hidden="1" customWidth="1"/>
    <col min="5" max="5" width="14.57421875" style="0" customWidth="1"/>
    <col min="6" max="6" width="16.00390625" style="0" customWidth="1"/>
    <col min="7" max="7" width="14.140625" style="0" customWidth="1"/>
  </cols>
  <sheetData>
    <row r="1" spans="1:7" ht="46.5" customHeight="1">
      <c r="A1" s="212" t="s">
        <v>0</v>
      </c>
      <c r="B1" s="212"/>
      <c r="C1" s="212"/>
      <c r="D1" s="212"/>
      <c r="E1" s="212"/>
      <c r="F1" s="212"/>
      <c r="G1" s="213"/>
    </row>
    <row r="3" spans="1:6" ht="26.25" customHeight="1">
      <c r="A3" s="211" t="s">
        <v>6</v>
      </c>
      <c r="B3" s="211"/>
      <c r="C3" s="211"/>
      <c r="D3" s="211"/>
      <c r="E3" s="211"/>
      <c r="F3" s="211"/>
    </row>
    <row r="4" spans="1:7" ht="76.5" customHeight="1">
      <c r="A4" s="3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2" t="s">
        <v>5</v>
      </c>
      <c r="G4" s="132" t="s">
        <v>184</v>
      </c>
    </row>
    <row r="5" spans="1:7" ht="88.5" customHeight="1">
      <c r="A5" s="6" t="s">
        <v>19</v>
      </c>
      <c r="B5" s="31" t="s">
        <v>150</v>
      </c>
      <c r="C5" s="4" t="s">
        <v>8</v>
      </c>
      <c r="D5" s="5" t="s">
        <v>13</v>
      </c>
      <c r="E5" s="204">
        <v>89550</v>
      </c>
      <c r="F5" s="35" t="s">
        <v>20</v>
      </c>
      <c r="G5" s="1"/>
    </row>
    <row r="6" spans="1:7" ht="108" customHeight="1">
      <c r="A6" s="6" t="s">
        <v>19</v>
      </c>
      <c r="B6" s="31" t="s">
        <v>150</v>
      </c>
      <c r="C6" s="4" t="s">
        <v>9</v>
      </c>
      <c r="D6" s="5" t="s">
        <v>14</v>
      </c>
      <c r="E6" s="204">
        <v>447750</v>
      </c>
      <c r="F6" s="35" t="s">
        <v>20</v>
      </c>
      <c r="G6" s="1"/>
    </row>
    <row r="7" spans="1:7" ht="60">
      <c r="A7" s="6" t="s">
        <v>19</v>
      </c>
      <c r="B7" s="31" t="s">
        <v>150</v>
      </c>
      <c r="C7" s="4" t="s">
        <v>10</v>
      </c>
      <c r="D7" s="5" t="s">
        <v>15</v>
      </c>
      <c r="E7" s="204">
        <v>1500</v>
      </c>
      <c r="F7" s="35" t="s">
        <v>20</v>
      </c>
      <c r="G7" s="1"/>
    </row>
    <row r="8" spans="1:7" ht="120">
      <c r="A8" s="6" t="s">
        <v>19</v>
      </c>
      <c r="B8" s="31" t="s">
        <v>150</v>
      </c>
      <c r="C8" s="4" t="s">
        <v>11</v>
      </c>
      <c r="D8" s="5" t="s">
        <v>16</v>
      </c>
      <c r="E8" s="204">
        <v>79600</v>
      </c>
      <c r="F8" s="35" t="s">
        <v>20</v>
      </c>
      <c r="G8" s="1"/>
    </row>
    <row r="9" spans="1:7" ht="165">
      <c r="A9" s="6" t="s">
        <v>19</v>
      </c>
      <c r="B9" s="31" t="s">
        <v>57</v>
      </c>
      <c r="C9" s="4" t="s">
        <v>12</v>
      </c>
      <c r="D9" s="5" t="s">
        <v>17</v>
      </c>
      <c r="E9" s="204">
        <v>196860.75</v>
      </c>
      <c r="F9" s="35" t="s">
        <v>20</v>
      </c>
      <c r="G9" s="1"/>
    </row>
    <row r="10" spans="1:7" ht="26.25" customHeight="1">
      <c r="A10" s="80"/>
      <c r="B10" s="81"/>
      <c r="C10" s="82"/>
      <c r="D10" s="83"/>
      <c r="E10" s="84"/>
      <c r="F10" s="131"/>
      <c r="G10" s="86"/>
    </row>
    <row r="11" spans="1:7" ht="75">
      <c r="A11" s="93" t="s">
        <v>54</v>
      </c>
      <c r="B11" s="32" t="s">
        <v>147</v>
      </c>
      <c r="C11" s="141" t="s">
        <v>55</v>
      </c>
      <c r="D11" s="142" t="s">
        <v>56</v>
      </c>
      <c r="E11" s="204">
        <v>115900</v>
      </c>
      <c r="F11" s="12" t="s">
        <v>120</v>
      </c>
      <c r="G11" s="143" t="s">
        <v>193</v>
      </c>
    </row>
    <row r="12" spans="1:7" ht="27" customHeight="1">
      <c r="A12" s="140"/>
      <c r="B12" s="144"/>
      <c r="C12" s="145"/>
      <c r="D12" s="146"/>
      <c r="E12" s="147"/>
      <c r="F12" s="148"/>
      <c r="G12" s="149"/>
    </row>
    <row r="13" spans="1:9" ht="179.25" customHeight="1">
      <c r="A13" s="87" t="s">
        <v>23</v>
      </c>
      <c r="B13" s="31" t="s">
        <v>148</v>
      </c>
      <c r="C13" s="4" t="s">
        <v>28</v>
      </c>
      <c r="D13" s="5" t="s">
        <v>22</v>
      </c>
      <c r="E13" s="204">
        <v>141344.58</v>
      </c>
      <c r="F13" s="5" t="s">
        <v>120</v>
      </c>
      <c r="G13" s="34"/>
      <c r="H13" s="86"/>
      <c r="I13" s="86"/>
    </row>
    <row r="14" spans="1:9" ht="36.75" customHeight="1">
      <c r="A14" s="120"/>
      <c r="B14" s="116"/>
      <c r="C14" s="82"/>
      <c r="D14" s="83"/>
      <c r="E14" s="129"/>
      <c r="F14" s="83"/>
      <c r="G14" s="85"/>
      <c r="H14" s="86"/>
      <c r="I14" s="86"/>
    </row>
    <row r="15" spans="1:9" ht="15" customHeight="1">
      <c r="A15" s="120"/>
      <c r="B15" s="116"/>
      <c r="C15" s="82"/>
      <c r="D15" s="83"/>
      <c r="E15" s="129"/>
      <c r="F15" s="83"/>
      <c r="G15" s="85"/>
      <c r="H15" s="86"/>
      <c r="I15" s="86"/>
    </row>
    <row r="16" spans="1:7" ht="59.25" customHeight="1">
      <c r="A16" s="99" t="s">
        <v>18</v>
      </c>
      <c r="B16" s="2" t="s">
        <v>2</v>
      </c>
      <c r="C16" s="2" t="s">
        <v>3</v>
      </c>
      <c r="D16" s="2" t="s">
        <v>4</v>
      </c>
      <c r="E16" s="2" t="s">
        <v>7</v>
      </c>
      <c r="F16" s="2" t="s">
        <v>5</v>
      </c>
      <c r="G16" s="132" t="s">
        <v>184</v>
      </c>
    </row>
    <row r="17" spans="1:7" ht="75">
      <c r="A17" s="8" t="s">
        <v>18</v>
      </c>
      <c r="B17" s="31" t="s">
        <v>151</v>
      </c>
      <c r="C17" s="9" t="s">
        <v>237</v>
      </c>
      <c r="D17" s="10" t="s">
        <v>46</v>
      </c>
      <c r="E17" s="204">
        <f>10370+948.34</f>
        <v>11318.34</v>
      </c>
      <c r="F17" s="35" t="s">
        <v>20</v>
      </c>
      <c r="G17" s="1"/>
    </row>
    <row r="18" spans="1:7" ht="120" customHeight="1">
      <c r="A18" s="8" t="s">
        <v>18</v>
      </c>
      <c r="B18" s="31" t="s">
        <v>151</v>
      </c>
      <c r="C18" s="9" t="s">
        <v>240</v>
      </c>
      <c r="D18" s="10" t="s">
        <v>47</v>
      </c>
      <c r="E18" s="204">
        <v>7200</v>
      </c>
      <c r="F18" s="35" t="s">
        <v>20</v>
      </c>
      <c r="G18" s="1"/>
    </row>
    <row r="19" spans="1:7" ht="86.25" customHeight="1">
      <c r="A19" s="8" t="s">
        <v>18</v>
      </c>
      <c r="B19" s="31" t="s">
        <v>151</v>
      </c>
      <c r="C19" s="9" t="s">
        <v>241</v>
      </c>
      <c r="D19" s="5" t="s">
        <v>48</v>
      </c>
      <c r="E19" s="204">
        <v>16695</v>
      </c>
      <c r="F19" s="35" t="s">
        <v>20</v>
      </c>
      <c r="G19" s="1"/>
    </row>
    <row r="20" spans="1:7" ht="44.25" customHeight="1">
      <c r="A20" s="8" t="s">
        <v>18</v>
      </c>
      <c r="B20" s="31" t="s">
        <v>151</v>
      </c>
      <c r="C20" s="9" t="s">
        <v>238</v>
      </c>
      <c r="D20" s="10" t="s">
        <v>49</v>
      </c>
      <c r="E20" s="204">
        <v>2196</v>
      </c>
      <c r="F20" s="35" t="s">
        <v>20</v>
      </c>
      <c r="G20" s="1"/>
    </row>
    <row r="21" spans="1:7" ht="45">
      <c r="A21" s="8" t="s">
        <v>18</v>
      </c>
      <c r="B21" s="31" t="s">
        <v>151</v>
      </c>
      <c r="C21" s="9" t="s">
        <v>235</v>
      </c>
      <c r="D21" s="5" t="s">
        <v>50</v>
      </c>
      <c r="E21" s="204">
        <v>22814</v>
      </c>
      <c r="F21" s="35" t="s">
        <v>20</v>
      </c>
      <c r="G21" s="1"/>
    </row>
    <row r="22" spans="1:7" ht="90">
      <c r="A22" s="8" t="s">
        <v>18</v>
      </c>
      <c r="B22" s="31" t="s">
        <v>151</v>
      </c>
      <c r="C22" s="9" t="s">
        <v>236</v>
      </c>
      <c r="D22" s="10" t="s">
        <v>51</v>
      </c>
      <c r="E22" s="204">
        <v>5022.95</v>
      </c>
      <c r="F22" s="35" t="s">
        <v>20</v>
      </c>
      <c r="G22" s="1"/>
    </row>
    <row r="23" spans="1:7" ht="101.25" customHeight="1">
      <c r="A23" s="8" t="s">
        <v>18</v>
      </c>
      <c r="B23" s="31" t="s">
        <v>151</v>
      </c>
      <c r="C23" s="9" t="s">
        <v>239</v>
      </c>
      <c r="D23" s="10" t="s">
        <v>52</v>
      </c>
      <c r="E23" s="204">
        <v>2823.39</v>
      </c>
      <c r="F23" s="35" t="s">
        <v>20</v>
      </c>
      <c r="G23" s="1"/>
    </row>
    <row r="24" spans="1:7" ht="75">
      <c r="A24" s="87" t="s">
        <v>18</v>
      </c>
      <c r="B24" s="77" t="s">
        <v>151</v>
      </c>
      <c r="C24" s="88" t="s">
        <v>242</v>
      </c>
      <c r="D24" s="89" t="s">
        <v>53</v>
      </c>
      <c r="E24" s="204">
        <v>115.9</v>
      </c>
      <c r="F24" s="133" t="s">
        <v>20</v>
      </c>
      <c r="G24" s="78"/>
    </row>
    <row r="25" spans="1:7" ht="60">
      <c r="A25" s="182"/>
      <c r="B25" s="189" t="s">
        <v>151</v>
      </c>
      <c r="C25" s="190" t="s">
        <v>243</v>
      </c>
      <c r="D25" s="191"/>
      <c r="E25" s="204">
        <v>71195.9</v>
      </c>
      <c r="F25" s="192" t="s">
        <v>20</v>
      </c>
      <c r="G25" s="187"/>
    </row>
    <row r="26" spans="1:7" ht="22.5" customHeight="1">
      <c r="A26" s="94"/>
      <c r="B26" s="95"/>
      <c r="C26" s="96"/>
      <c r="D26" s="97"/>
      <c r="E26" s="109"/>
      <c r="F26" s="134"/>
      <c r="G26" s="98"/>
    </row>
    <row r="27" spans="1:7" ht="41.25" customHeight="1">
      <c r="A27" s="90" t="s">
        <v>27</v>
      </c>
      <c r="B27" s="91" t="s">
        <v>149</v>
      </c>
      <c r="C27" s="91" t="s">
        <v>24</v>
      </c>
      <c r="D27" s="92" t="s">
        <v>29</v>
      </c>
      <c r="E27" s="204">
        <v>113500</v>
      </c>
      <c r="F27" s="135" t="s">
        <v>20</v>
      </c>
      <c r="G27" s="79"/>
    </row>
    <row r="28" spans="1:7" ht="42" customHeight="1">
      <c r="A28" s="6" t="s">
        <v>27</v>
      </c>
      <c r="B28" s="4" t="s">
        <v>149</v>
      </c>
      <c r="C28" s="4" t="s">
        <v>199</v>
      </c>
      <c r="D28" s="5" t="s">
        <v>30</v>
      </c>
      <c r="E28" s="204">
        <v>9953.98</v>
      </c>
      <c r="F28" s="35" t="s">
        <v>20</v>
      </c>
      <c r="G28" s="1"/>
    </row>
    <row r="29" spans="1:7" s="188" customFormat="1" ht="42" customHeight="1">
      <c r="A29" s="184"/>
      <c r="B29" s="160" t="s">
        <v>149</v>
      </c>
      <c r="C29" s="160" t="s">
        <v>232</v>
      </c>
      <c r="D29" s="185"/>
      <c r="E29" s="204">
        <v>9953.98</v>
      </c>
      <c r="F29" s="186" t="s">
        <v>20</v>
      </c>
      <c r="G29" s="187"/>
    </row>
    <row r="30" spans="1:7" ht="38.25" customHeight="1">
      <c r="A30" s="6" t="s">
        <v>27</v>
      </c>
      <c r="B30" s="4" t="s">
        <v>149</v>
      </c>
      <c r="C30" s="4" t="s">
        <v>200</v>
      </c>
      <c r="D30" s="5" t="s">
        <v>36</v>
      </c>
      <c r="E30" s="204">
        <v>25491.9</v>
      </c>
      <c r="F30" s="35" t="s">
        <v>20</v>
      </c>
      <c r="G30" s="1"/>
    </row>
    <row r="31" spans="1:7" ht="38.25" customHeight="1">
      <c r="A31" s="6" t="s">
        <v>27</v>
      </c>
      <c r="B31" s="4" t="s">
        <v>149</v>
      </c>
      <c r="C31" s="4" t="s">
        <v>201</v>
      </c>
      <c r="D31" s="5" t="s">
        <v>37</v>
      </c>
      <c r="E31" s="204">
        <v>25491.9</v>
      </c>
      <c r="F31" s="35" t="s">
        <v>20</v>
      </c>
      <c r="G31" s="1"/>
    </row>
    <row r="32" spans="1:7" ht="38.25" customHeight="1">
      <c r="A32" s="6" t="s">
        <v>27</v>
      </c>
      <c r="B32" s="4" t="s">
        <v>149</v>
      </c>
      <c r="C32" s="4" t="s">
        <v>202</v>
      </c>
      <c r="D32" s="5" t="s">
        <v>38</v>
      </c>
      <c r="E32" s="204">
        <v>10154.06</v>
      </c>
      <c r="F32" s="35" t="s">
        <v>20</v>
      </c>
      <c r="G32" s="1"/>
    </row>
    <row r="33" spans="1:7" ht="36.75" customHeight="1">
      <c r="A33" s="6" t="s">
        <v>27</v>
      </c>
      <c r="B33" s="4" t="s">
        <v>149</v>
      </c>
      <c r="C33" s="4" t="s">
        <v>203</v>
      </c>
      <c r="D33" s="5" t="s">
        <v>37</v>
      </c>
      <c r="E33" s="204">
        <v>25364.44</v>
      </c>
      <c r="F33" s="35" t="s">
        <v>20</v>
      </c>
      <c r="G33" s="1"/>
    </row>
    <row r="34" spans="1:7" ht="48" customHeight="1">
      <c r="A34" s="6" t="s">
        <v>27</v>
      </c>
      <c r="B34" s="194" t="s">
        <v>149</v>
      </c>
      <c r="C34" s="194" t="s">
        <v>204</v>
      </c>
      <c r="D34" s="195" t="s">
        <v>40</v>
      </c>
      <c r="E34" s="204">
        <v>10004</v>
      </c>
      <c r="F34" s="133" t="s">
        <v>20</v>
      </c>
      <c r="G34" s="78"/>
    </row>
    <row r="35" spans="1:7" ht="14.25" customHeight="1">
      <c r="A35" s="193"/>
      <c r="B35" s="196"/>
      <c r="C35" s="196"/>
      <c r="D35" s="197"/>
      <c r="E35" s="198"/>
      <c r="F35" s="199"/>
      <c r="G35" s="200"/>
    </row>
    <row r="36" spans="1:7" ht="59.25" customHeight="1">
      <c r="A36" s="6"/>
      <c r="B36" s="2" t="s">
        <v>2</v>
      </c>
      <c r="C36" s="2" t="s">
        <v>3</v>
      </c>
      <c r="D36" s="2" t="s">
        <v>4</v>
      </c>
      <c r="E36" s="2" t="s">
        <v>7</v>
      </c>
      <c r="F36" s="2" t="s">
        <v>5</v>
      </c>
      <c r="G36" s="132" t="s">
        <v>184</v>
      </c>
    </row>
    <row r="37" spans="1:7" ht="40.5" customHeight="1">
      <c r="A37" s="6" t="s">
        <v>27</v>
      </c>
      <c r="B37" s="4" t="s">
        <v>149</v>
      </c>
      <c r="C37" s="4" t="s">
        <v>205</v>
      </c>
      <c r="D37" s="5" t="s">
        <v>36</v>
      </c>
      <c r="E37" s="204">
        <v>32775.3</v>
      </c>
      <c r="F37" s="35" t="s">
        <v>20</v>
      </c>
      <c r="G37" s="1"/>
    </row>
    <row r="38" spans="1:7" ht="38.25" customHeight="1">
      <c r="A38" s="6" t="s">
        <v>27</v>
      </c>
      <c r="B38" s="4" t="s">
        <v>149</v>
      </c>
      <c r="C38" s="4" t="s">
        <v>206</v>
      </c>
      <c r="D38" s="5" t="s">
        <v>37</v>
      </c>
      <c r="E38" s="204">
        <v>25620</v>
      </c>
      <c r="F38" s="35" t="s">
        <v>20</v>
      </c>
      <c r="G38" s="1"/>
    </row>
    <row r="39" spans="1:7" ht="38.25" customHeight="1">
      <c r="A39" s="76" t="s">
        <v>27</v>
      </c>
      <c r="B39" s="4" t="s">
        <v>149</v>
      </c>
      <c r="C39" s="4" t="s">
        <v>207</v>
      </c>
      <c r="D39" s="5" t="s">
        <v>37</v>
      </c>
      <c r="E39" s="204">
        <v>10925.1</v>
      </c>
      <c r="F39" s="35" t="s">
        <v>20</v>
      </c>
      <c r="G39" s="1"/>
    </row>
    <row r="40" spans="1:7" ht="27.75" customHeight="1">
      <c r="A40" s="128"/>
      <c r="B40" s="81"/>
      <c r="C40" s="82"/>
      <c r="D40" s="83"/>
      <c r="E40" s="129"/>
      <c r="F40" s="85"/>
      <c r="G40" s="86"/>
    </row>
    <row r="41" spans="1:7" ht="147.75" customHeight="1">
      <c r="A41" s="99" t="s">
        <v>45</v>
      </c>
      <c r="B41" s="4" t="s">
        <v>58</v>
      </c>
      <c r="C41" s="4" t="s">
        <v>208</v>
      </c>
      <c r="D41" s="5" t="s">
        <v>21</v>
      </c>
      <c r="E41" s="204">
        <v>75868.75</v>
      </c>
      <c r="F41" s="35" t="s">
        <v>20</v>
      </c>
      <c r="G41" s="1"/>
    </row>
    <row r="42" spans="1:7" ht="36.75" customHeight="1">
      <c r="A42" s="33" t="s">
        <v>45</v>
      </c>
      <c r="B42" s="11" t="s">
        <v>58</v>
      </c>
      <c r="C42" s="11" t="s">
        <v>209</v>
      </c>
      <c r="D42" s="12" t="s">
        <v>31</v>
      </c>
      <c r="E42" s="204">
        <v>6525.21</v>
      </c>
      <c r="F42" s="14" t="s">
        <v>20</v>
      </c>
      <c r="G42" s="1"/>
    </row>
    <row r="43" spans="1:7" ht="36.75" customHeight="1">
      <c r="A43" s="33" t="s">
        <v>45</v>
      </c>
      <c r="B43" s="11" t="s">
        <v>58</v>
      </c>
      <c r="C43" s="11" t="s">
        <v>25</v>
      </c>
      <c r="D43" s="12" t="s">
        <v>32</v>
      </c>
      <c r="E43" s="204">
        <v>16252.22</v>
      </c>
      <c r="F43" s="14" t="s">
        <v>20</v>
      </c>
      <c r="G43" s="1"/>
    </row>
    <row r="44" spans="1:7" ht="34.5" customHeight="1">
      <c r="A44" s="33" t="s">
        <v>45</v>
      </c>
      <c r="B44" s="11" t="s">
        <v>58</v>
      </c>
      <c r="C44" s="11" t="s">
        <v>210</v>
      </c>
      <c r="D44" s="12" t="s">
        <v>33</v>
      </c>
      <c r="E44" s="204">
        <v>19900</v>
      </c>
      <c r="F44" s="14" t="s">
        <v>20</v>
      </c>
      <c r="G44" s="1"/>
    </row>
    <row r="45" spans="1:7" ht="36.75" customHeight="1">
      <c r="A45" s="33" t="s">
        <v>45</v>
      </c>
      <c r="B45" s="11" t="s">
        <v>58</v>
      </c>
      <c r="C45" s="11" t="s">
        <v>211</v>
      </c>
      <c r="D45" s="12" t="s">
        <v>34</v>
      </c>
      <c r="E45" s="204">
        <v>13611.57</v>
      </c>
      <c r="F45" s="14" t="s">
        <v>20</v>
      </c>
      <c r="G45" s="1"/>
    </row>
    <row r="46" spans="1:7" ht="34.5" customHeight="1">
      <c r="A46" s="33" t="s">
        <v>45</v>
      </c>
      <c r="B46" s="11" t="s">
        <v>58</v>
      </c>
      <c r="C46" s="11" t="s">
        <v>212</v>
      </c>
      <c r="D46" s="12" t="s">
        <v>35</v>
      </c>
      <c r="E46" s="204">
        <v>10665.09</v>
      </c>
      <c r="F46" s="14" t="s">
        <v>20</v>
      </c>
      <c r="G46" s="1"/>
    </row>
    <row r="47" spans="1:7" ht="30">
      <c r="A47" s="33" t="s">
        <v>45</v>
      </c>
      <c r="B47" s="11" t="s">
        <v>58</v>
      </c>
      <c r="C47" s="11" t="s">
        <v>26</v>
      </c>
      <c r="D47" s="12" t="s">
        <v>39</v>
      </c>
      <c r="E47" s="204">
        <v>38194.06</v>
      </c>
      <c r="F47" s="14" t="s">
        <v>20</v>
      </c>
      <c r="G47" s="1"/>
    </row>
    <row r="48" spans="1:7" ht="30">
      <c r="A48" s="33" t="s">
        <v>45</v>
      </c>
      <c r="B48" s="11" t="s">
        <v>58</v>
      </c>
      <c r="C48" s="11" t="s">
        <v>213</v>
      </c>
      <c r="D48" s="12" t="s">
        <v>34</v>
      </c>
      <c r="E48" s="204">
        <v>13611.57</v>
      </c>
      <c r="F48" s="14" t="s">
        <v>20</v>
      </c>
      <c r="G48" s="1"/>
    </row>
    <row r="49" spans="1:7" ht="60" customHeight="1">
      <c r="A49" s="100" t="s">
        <v>45</v>
      </c>
      <c r="B49" s="101" t="s">
        <v>58</v>
      </c>
      <c r="C49" s="101" t="s">
        <v>214</v>
      </c>
      <c r="D49" s="102" t="s">
        <v>41</v>
      </c>
      <c r="E49" s="204">
        <v>10662.3</v>
      </c>
      <c r="F49" s="108" t="s">
        <v>20</v>
      </c>
      <c r="G49" s="78"/>
    </row>
    <row r="50" spans="1:7" ht="18.75" customHeight="1">
      <c r="A50" s="103"/>
      <c r="B50" s="104"/>
      <c r="C50" s="104"/>
      <c r="D50" s="105"/>
      <c r="E50" s="109"/>
      <c r="F50" s="136"/>
      <c r="G50" s="98"/>
    </row>
    <row r="51" spans="1:7" ht="167.25" customHeight="1">
      <c r="A51" s="99" t="s">
        <v>42</v>
      </c>
      <c r="B51" s="4" t="s">
        <v>152</v>
      </c>
      <c r="C51" s="4" t="s">
        <v>43</v>
      </c>
      <c r="D51" s="5" t="s">
        <v>44</v>
      </c>
      <c r="E51" s="75">
        <v>7119.23</v>
      </c>
      <c r="F51" s="35" t="s">
        <v>20</v>
      </c>
      <c r="G51" s="1"/>
    </row>
    <row r="52" spans="1:7" ht="22.5" customHeight="1">
      <c r="A52" s="118"/>
      <c r="B52" s="82"/>
      <c r="C52" s="82"/>
      <c r="D52" s="83"/>
      <c r="E52" s="84"/>
      <c r="F52" s="85"/>
      <c r="G52" s="86"/>
    </row>
    <row r="53" spans="1:7" ht="48.75" customHeight="1">
      <c r="A53" s="13" t="s">
        <v>59</v>
      </c>
      <c r="B53" s="4" t="s">
        <v>60</v>
      </c>
      <c r="C53" s="31" t="s">
        <v>61</v>
      </c>
      <c r="D53" s="34" t="s">
        <v>62</v>
      </c>
      <c r="E53" s="75">
        <v>1883.68</v>
      </c>
      <c r="F53" s="35" t="s">
        <v>63</v>
      </c>
      <c r="G53" s="1"/>
    </row>
    <row r="54" spans="1:7" ht="56.25" customHeight="1">
      <c r="A54" s="13" t="s">
        <v>59</v>
      </c>
      <c r="B54" s="160" t="s">
        <v>64</v>
      </c>
      <c r="C54" s="31" t="s">
        <v>65</v>
      </c>
      <c r="D54" s="34" t="s">
        <v>66</v>
      </c>
      <c r="E54" s="75">
        <v>4000</v>
      </c>
      <c r="F54" s="35" t="s">
        <v>63</v>
      </c>
      <c r="G54" s="183" t="s">
        <v>233</v>
      </c>
    </row>
    <row r="55" spans="1:7" ht="63" customHeight="1">
      <c r="A55" s="13" t="s">
        <v>59</v>
      </c>
      <c r="B55" s="160" t="s">
        <v>67</v>
      </c>
      <c r="C55" s="31" t="s">
        <v>68</v>
      </c>
      <c r="D55" s="34" t="s">
        <v>66</v>
      </c>
      <c r="E55" s="75">
        <v>4921.49</v>
      </c>
      <c r="F55" s="35" t="s">
        <v>63</v>
      </c>
      <c r="G55" s="183" t="s">
        <v>233</v>
      </c>
    </row>
    <row r="56" spans="1:7" ht="45.75" customHeight="1">
      <c r="A56" s="13" t="s">
        <v>59</v>
      </c>
      <c r="B56" s="4" t="s">
        <v>69</v>
      </c>
      <c r="C56" s="31" t="s">
        <v>70</v>
      </c>
      <c r="D56" s="34" t="s">
        <v>71</v>
      </c>
      <c r="E56" s="75">
        <v>5817.65</v>
      </c>
      <c r="F56" s="35" t="s">
        <v>63</v>
      </c>
      <c r="G56" s="1"/>
    </row>
    <row r="57" spans="1:7" ht="45" customHeight="1">
      <c r="A57" s="13"/>
      <c r="B57" s="4" t="s">
        <v>69</v>
      </c>
      <c r="C57" s="31" t="s">
        <v>78</v>
      </c>
      <c r="D57" s="34" t="s">
        <v>79</v>
      </c>
      <c r="E57" s="75">
        <v>569.37</v>
      </c>
      <c r="F57" s="35" t="s">
        <v>63</v>
      </c>
      <c r="G57" s="1"/>
    </row>
    <row r="58" spans="1:7" ht="16.5" customHeight="1">
      <c r="A58" s="201"/>
      <c r="B58" s="82"/>
      <c r="C58" s="116"/>
      <c r="D58" s="85"/>
      <c r="E58" s="130"/>
      <c r="F58" s="131"/>
      <c r="G58" s="86"/>
    </row>
    <row r="59" spans="1:7" ht="62.25" customHeight="1">
      <c r="A59" s="13"/>
      <c r="B59" s="2" t="s">
        <v>2</v>
      </c>
      <c r="C59" s="2" t="s">
        <v>3</v>
      </c>
      <c r="D59" s="2" t="s">
        <v>4</v>
      </c>
      <c r="E59" s="2" t="s">
        <v>7</v>
      </c>
      <c r="F59" s="2" t="s">
        <v>5</v>
      </c>
      <c r="G59" s="132" t="s">
        <v>184</v>
      </c>
    </row>
    <row r="60" spans="1:7" ht="45" customHeight="1">
      <c r="A60" s="13" t="s">
        <v>59</v>
      </c>
      <c r="B60" s="4" t="s">
        <v>72</v>
      </c>
      <c r="C60" s="31" t="s">
        <v>73</v>
      </c>
      <c r="D60" s="34" t="s">
        <v>74</v>
      </c>
      <c r="E60" s="75">
        <v>7800</v>
      </c>
      <c r="F60" s="35" t="s">
        <v>63</v>
      </c>
      <c r="G60" s="1"/>
    </row>
    <row r="61" spans="1:7" ht="45">
      <c r="A61" s="13" t="s">
        <v>59</v>
      </c>
      <c r="B61" s="4" t="s">
        <v>75</v>
      </c>
      <c r="C61" s="31" t="s">
        <v>76</v>
      </c>
      <c r="D61" s="34" t="s">
        <v>77</v>
      </c>
      <c r="E61" s="75">
        <v>4637</v>
      </c>
      <c r="F61" s="35" t="s">
        <v>63</v>
      </c>
      <c r="G61" s="1"/>
    </row>
    <row r="62" spans="1:7" ht="32.25" customHeight="1">
      <c r="A62" s="106" t="s">
        <v>59</v>
      </c>
      <c r="B62" s="4" t="s">
        <v>80</v>
      </c>
      <c r="C62" s="31" t="s">
        <v>81</v>
      </c>
      <c r="D62" s="34" t="s">
        <v>82</v>
      </c>
      <c r="E62" s="75">
        <v>867.24</v>
      </c>
      <c r="F62" s="35" t="s">
        <v>63</v>
      </c>
      <c r="G62" s="1"/>
    </row>
    <row r="63" spans="1:7" ht="22.5" customHeight="1">
      <c r="A63" s="127"/>
      <c r="B63" s="81"/>
      <c r="C63" s="116"/>
      <c r="D63" s="85"/>
      <c r="E63" s="130"/>
      <c r="F63" s="131"/>
      <c r="G63" s="86"/>
    </row>
    <row r="64" spans="1:7" ht="73.5" customHeight="1">
      <c r="A64" s="107" t="s">
        <v>83</v>
      </c>
      <c r="B64" s="4" t="s">
        <v>84</v>
      </c>
      <c r="C64" s="31" t="s">
        <v>172</v>
      </c>
      <c r="D64" s="107" t="s">
        <v>85</v>
      </c>
      <c r="E64" s="75">
        <v>14081.13</v>
      </c>
      <c r="F64" s="14" t="s">
        <v>20</v>
      </c>
      <c r="G64" s="1"/>
    </row>
    <row r="65" spans="1:7" ht="50.25" customHeight="1">
      <c r="A65" s="14" t="s">
        <v>83</v>
      </c>
      <c r="B65" s="4" t="s">
        <v>84</v>
      </c>
      <c r="C65" s="31" t="s">
        <v>86</v>
      </c>
      <c r="D65" s="14" t="s">
        <v>87</v>
      </c>
      <c r="E65" s="75">
        <v>33414</v>
      </c>
      <c r="F65" s="14" t="s">
        <v>20</v>
      </c>
      <c r="G65" s="1"/>
    </row>
    <row r="66" spans="1:7" ht="44.25" customHeight="1">
      <c r="A66" s="14" t="s">
        <v>83</v>
      </c>
      <c r="B66" s="4" t="s">
        <v>84</v>
      </c>
      <c r="C66" s="31" t="s">
        <v>88</v>
      </c>
      <c r="D66" s="14" t="s">
        <v>89</v>
      </c>
      <c r="E66" s="75">
        <v>90040</v>
      </c>
      <c r="F66" s="14" t="s">
        <v>20</v>
      </c>
      <c r="G66" s="1"/>
    </row>
    <row r="67" spans="1:7" ht="48.75" customHeight="1">
      <c r="A67" s="14" t="s">
        <v>83</v>
      </c>
      <c r="B67" s="4" t="s">
        <v>84</v>
      </c>
      <c r="C67" s="31" t="s">
        <v>90</v>
      </c>
      <c r="D67" s="14" t="s">
        <v>91</v>
      </c>
      <c r="E67" s="75">
        <v>4655.3</v>
      </c>
      <c r="F67" s="14" t="s">
        <v>20</v>
      </c>
      <c r="G67" s="1"/>
    </row>
    <row r="68" spans="1:7" ht="48" customHeight="1">
      <c r="A68" s="14" t="s">
        <v>83</v>
      </c>
      <c r="B68" s="4" t="s">
        <v>84</v>
      </c>
      <c r="C68" s="31" t="s">
        <v>92</v>
      </c>
      <c r="D68" s="14" t="s">
        <v>93</v>
      </c>
      <c r="E68" s="75">
        <v>11651</v>
      </c>
      <c r="F68" s="14" t="s">
        <v>20</v>
      </c>
      <c r="G68" s="1"/>
    </row>
    <row r="69" spans="1:7" ht="48" customHeight="1">
      <c r="A69" s="14" t="s">
        <v>83</v>
      </c>
      <c r="B69" s="4" t="s">
        <v>84</v>
      </c>
      <c r="C69" s="31" t="s">
        <v>94</v>
      </c>
      <c r="D69" s="14" t="s">
        <v>95</v>
      </c>
      <c r="E69" s="75">
        <v>14229.46</v>
      </c>
      <c r="F69" s="14" t="s">
        <v>20</v>
      </c>
      <c r="G69" s="1"/>
    </row>
    <row r="70" spans="1:7" ht="53.25" customHeight="1">
      <c r="A70" s="14" t="s">
        <v>83</v>
      </c>
      <c r="B70" s="4" t="s">
        <v>84</v>
      </c>
      <c r="C70" s="31" t="s">
        <v>96</v>
      </c>
      <c r="D70" s="14" t="s">
        <v>97</v>
      </c>
      <c r="E70" s="75">
        <v>7260</v>
      </c>
      <c r="F70" s="14" t="s">
        <v>20</v>
      </c>
      <c r="G70" s="1"/>
    </row>
    <row r="71" spans="1:7" ht="48" customHeight="1">
      <c r="A71" s="14" t="s">
        <v>83</v>
      </c>
      <c r="B71" s="4" t="s">
        <v>84</v>
      </c>
      <c r="C71" s="31" t="s">
        <v>98</v>
      </c>
      <c r="D71" s="14" t="s">
        <v>99</v>
      </c>
      <c r="E71" s="75">
        <v>3952</v>
      </c>
      <c r="F71" s="14" t="s">
        <v>20</v>
      </c>
      <c r="G71" s="1"/>
    </row>
    <row r="72" spans="1:7" ht="52.5" customHeight="1">
      <c r="A72" s="14" t="s">
        <v>83</v>
      </c>
      <c r="B72" s="4" t="s">
        <v>84</v>
      </c>
      <c r="C72" s="31" t="s">
        <v>100</v>
      </c>
      <c r="D72" s="14" t="s">
        <v>101</v>
      </c>
      <c r="E72" s="75">
        <v>10920</v>
      </c>
      <c r="F72" s="14" t="s">
        <v>20</v>
      </c>
      <c r="G72" s="1"/>
    </row>
    <row r="73" spans="1:7" ht="46.5" customHeight="1">
      <c r="A73" s="14" t="s">
        <v>83</v>
      </c>
      <c r="B73" s="4" t="s">
        <v>84</v>
      </c>
      <c r="C73" s="31" t="s">
        <v>102</v>
      </c>
      <c r="D73" s="14" t="s">
        <v>103</v>
      </c>
      <c r="E73" s="75">
        <v>2928</v>
      </c>
      <c r="F73" s="14" t="s">
        <v>20</v>
      </c>
      <c r="G73" s="1"/>
    </row>
    <row r="74" spans="1:7" ht="57.75" customHeight="1">
      <c r="A74" s="14"/>
      <c r="B74" s="4" t="s">
        <v>84</v>
      </c>
      <c r="C74" s="31" t="s">
        <v>191</v>
      </c>
      <c r="D74" s="14"/>
      <c r="E74" s="75">
        <v>39997.58</v>
      </c>
      <c r="F74" s="14" t="s">
        <v>20</v>
      </c>
      <c r="G74" s="139" t="s">
        <v>192</v>
      </c>
    </row>
    <row r="75" spans="1:7" ht="50.25" customHeight="1">
      <c r="A75" s="14"/>
      <c r="B75" s="4" t="s">
        <v>84</v>
      </c>
      <c r="C75" s="31" t="s">
        <v>191</v>
      </c>
      <c r="D75" s="14"/>
      <c r="E75" s="75">
        <v>6490.02</v>
      </c>
      <c r="F75" s="14" t="s">
        <v>20</v>
      </c>
      <c r="G75" s="1"/>
    </row>
    <row r="76" spans="1:7" ht="62.25" customHeight="1">
      <c r="A76" s="14" t="s">
        <v>83</v>
      </c>
      <c r="B76" s="4" t="s">
        <v>84</v>
      </c>
      <c r="C76" s="31" t="s">
        <v>218</v>
      </c>
      <c r="D76" s="14" t="s">
        <v>104</v>
      </c>
      <c r="E76" s="75">
        <v>4999.07</v>
      </c>
      <c r="F76" s="14" t="s">
        <v>20</v>
      </c>
      <c r="G76" s="1"/>
    </row>
    <row r="77" spans="1:7" ht="83.25" customHeight="1">
      <c r="A77" s="14" t="s">
        <v>83</v>
      </c>
      <c r="B77" s="4" t="s">
        <v>84</v>
      </c>
      <c r="C77" s="4" t="s">
        <v>219</v>
      </c>
      <c r="D77" s="14" t="s">
        <v>105</v>
      </c>
      <c r="E77" s="75">
        <v>76586</v>
      </c>
      <c r="F77" s="14" t="s">
        <v>20</v>
      </c>
      <c r="G77" s="1"/>
    </row>
    <row r="78" spans="1:7" ht="83.25" customHeight="1">
      <c r="A78" s="14" t="s">
        <v>83</v>
      </c>
      <c r="B78" s="4" t="s">
        <v>84</v>
      </c>
      <c r="C78" s="31" t="s">
        <v>220</v>
      </c>
      <c r="D78" s="14" t="s">
        <v>106</v>
      </c>
      <c r="E78" s="75">
        <v>8611.41</v>
      </c>
      <c r="F78" s="14" t="s">
        <v>20</v>
      </c>
      <c r="G78" s="1"/>
    </row>
    <row r="79" spans="1:7" ht="18.75" customHeight="1">
      <c r="A79" s="202"/>
      <c r="B79" s="82"/>
      <c r="C79" s="116"/>
      <c r="D79" s="153"/>
      <c r="E79" s="203"/>
      <c r="F79" s="153"/>
      <c r="G79" s="86"/>
    </row>
    <row r="80" spans="1:7" ht="65.25" customHeight="1">
      <c r="A80" s="14"/>
      <c r="B80" s="159" t="s">
        <v>2</v>
      </c>
      <c r="C80" s="2" t="s">
        <v>3</v>
      </c>
      <c r="D80" s="2" t="s">
        <v>4</v>
      </c>
      <c r="E80" s="2" t="s">
        <v>7</v>
      </c>
      <c r="F80" s="2" t="s">
        <v>5</v>
      </c>
      <c r="G80" s="132" t="s">
        <v>184</v>
      </c>
    </row>
    <row r="81" spans="1:7" ht="57.75" customHeight="1">
      <c r="A81" s="14" t="s">
        <v>83</v>
      </c>
      <c r="B81" s="4" t="s">
        <v>84</v>
      </c>
      <c r="C81" s="31" t="s">
        <v>224</v>
      </c>
      <c r="D81" s="14" t="s">
        <v>107</v>
      </c>
      <c r="E81" s="75">
        <v>4306.6</v>
      </c>
      <c r="F81" s="14" t="s">
        <v>20</v>
      </c>
      <c r="G81" s="1"/>
    </row>
    <row r="82" spans="1:7" ht="57" customHeight="1">
      <c r="A82" s="14" t="s">
        <v>83</v>
      </c>
      <c r="B82" s="194" t="s">
        <v>84</v>
      </c>
      <c r="C82" s="77" t="s">
        <v>225</v>
      </c>
      <c r="D82" s="108" t="s">
        <v>108</v>
      </c>
      <c r="E82" s="75">
        <v>9486.31</v>
      </c>
      <c r="F82" s="108" t="s">
        <v>20</v>
      </c>
      <c r="G82" s="78"/>
    </row>
    <row r="83" spans="1:7" ht="51.75" customHeight="1">
      <c r="A83" s="14" t="s">
        <v>83</v>
      </c>
      <c r="B83" s="4" t="s">
        <v>84</v>
      </c>
      <c r="C83" s="31" t="s">
        <v>226</v>
      </c>
      <c r="D83" s="14" t="s">
        <v>109</v>
      </c>
      <c r="E83" s="75">
        <v>60</v>
      </c>
      <c r="F83" s="14" t="s">
        <v>20</v>
      </c>
      <c r="G83" s="1"/>
    </row>
    <row r="84" spans="1:7" ht="62.25" customHeight="1">
      <c r="A84" s="14" t="s">
        <v>83</v>
      </c>
      <c r="B84" s="4" t="s">
        <v>84</v>
      </c>
      <c r="C84" s="31" t="s">
        <v>227</v>
      </c>
      <c r="D84" s="14" t="s">
        <v>110</v>
      </c>
      <c r="E84" s="75">
        <v>17776.91</v>
      </c>
      <c r="F84" s="14" t="s">
        <v>20</v>
      </c>
      <c r="G84" s="1"/>
    </row>
    <row r="85" spans="1:7" ht="60" customHeight="1">
      <c r="A85" s="14" t="s">
        <v>83</v>
      </c>
      <c r="B85" s="4" t="s">
        <v>84</v>
      </c>
      <c r="C85" s="31" t="s">
        <v>221</v>
      </c>
      <c r="D85" s="14" t="s">
        <v>111</v>
      </c>
      <c r="E85" s="75">
        <v>152482.87</v>
      </c>
      <c r="F85" s="14" t="s">
        <v>20</v>
      </c>
      <c r="G85" s="1"/>
    </row>
    <row r="86" spans="1:7" ht="58.5" customHeight="1">
      <c r="A86" s="14" t="s">
        <v>83</v>
      </c>
      <c r="B86" s="4" t="s">
        <v>84</v>
      </c>
      <c r="C86" s="31" t="s">
        <v>222</v>
      </c>
      <c r="D86" s="14" t="s">
        <v>112</v>
      </c>
      <c r="E86" s="75">
        <v>132221.09</v>
      </c>
      <c r="F86" s="14" t="s">
        <v>20</v>
      </c>
      <c r="G86" s="1"/>
    </row>
    <row r="87" spans="1:7" ht="45.75" customHeight="1">
      <c r="A87" s="14" t="s">
        <v>83</v>
      </c>
      <c r="B87" s="4" t="s">
        <v>84</v>
      </c>
      <c r="C87" s="31" t="s">
        <v>234</v>
      </c>
      <c r="D87" s="14" t="s">
        <v>113</v>
      </c>
      <c r="E87" s="75">
        <v>13150</v>
      </c>
      <c r="F87" s="14" t="s">
        <v>20</v>
      </c>
      <c r="G87" s="1"/>
    </row>
    <row r="88" spans="1:10" ht="45.75" customHeight="1">
      <c r="A88" s="108" t="s">
        <v>83</v>
      </c>
      <c r="B88" s="4" t="s">
        <v>84</v>
      </c>
      <c r="C88" s="31" t="s">
        <v>223</v>
      </c>
      <c r="D88" s="14" t="s">
        <v>114</v>
      </c>
      <c r="E88" s="75">
        <v>9891.75</v>
      </c>
      <c r="F88" s="14" t="s">
        <v>20</v>
      </c>
      <c r="G88" s="1"/>
      <c r="J88" s="137"/>
    </row>
    <row r="89" spans="1:10" ht="24" customHeight="1">
      <c r="A89" s="150"/>
      <c r="B89" s="151"/>
      <c r="C89" s="152"/>
      <c r="D89" s="153"/>
      <c r="E89" s="154"/>
      <c r="F89" s="153"/>
      <c r="G89" s="86"/>
      <c r="J89" s="137"/>
    </row>
    <row r="90" spans="1:7" ht="137.25" customHeight="1">
      <c r="A90" s="107" t="s">
        <v>139</v>
      </c>
      <c r="B90" s="32" t="s">
        <v>140</v>
      </c>
      <c r="C90" s="32" t="s">
        <v>141</v>
      </c>
      <c r="D90" s="14" t="s">
        <v>142</v>
      </c>
      <c r="E90" s="75">
        <v>980588.42</v>
      </c>
      <c r="F90" s="11" t="s">
        <v>195</v>
      </c>
      <c r="G90" s="31" t="s">
        <v>194</v>
      </c>
    </row>
    <row r="91" spans="1:7" ht="141" customHeight="1">
      <c r="A91" s="117"/>
      <c r="B91" s="32" t="s">
        <v>140</v>
      </c>
      <c r="C91" s="32" t="s">
        <v>196</v>
      </c>
      <c r="D91" s="14"/>
      <c r="E91" s="75">
        <v>97776.66</v>
      </c>
      <c r="F91" s="11" t="s">
        <v>197</v>
      </c>
      <c r="G91" s="31" t="s">
        <v>194</v>
      </c>
    </row>
    <row r="92" spans="1:7" ht="25.5" customHeight="1">
      <c r="A92" s="117"/>
      <c r="B92" s="81"/>
      <c r="C92" s="86"/>
      <c r="D92" s="86"/>
      <c r="E92" s="75"/>
      <c r="F92" s="86"/>
      <c r="G92" s="86"/>
    </row>
    <row r="93" spans="1:7" ht="50.25" customHeight="1">
      <c r="A93" s="1" t="s">
        <v>165</v>
      </c>
      <c r="B93" s="32" t="s">
        <v>162</v>
      </c>
      <c r="C93" s="32" t="s">
        <v>163</v>
      </c>
      <c r="D93" s="14" t="s">
        <v>164</v>
      </c>
      <c r="E93" s="75">
        <v>7776.92</v>
      </c>
      <c r="F93" s="14" t="s">
        <v>20</v>
      </c>
      <c r="G93" s="1"/>
    </row>
    <row r="94" ht="15" hidden="1">
      <c r="E94" s="75"/>
    </row>
    <row r="95" ht="15" hidden="1">
      <c r="E95" s="75"/>
    </row>
    <row r="96" ht="15" hidden="1">
      <c r="E96" s="75"/>
    </row>
    <row r="97" ht="15" hidden="1">
      <c r="E97" s="75"/>
    </row>
    <row r="98" ht="15" hidden="1">
      <c r="E98" s="75"/>
    </row>
    <row r="99" ht="15" hidden="1">
      <c r="E99" s="75"/>
    </row>
    <row r="100" ht="15" hidden="1">
      <c r="E100" s="75"/>
    </row>
    <row r="101" ht="15" hidden="1">
      <c r="E101" s="75"/>
    </row>
    <row r="102" ht="15" hidden="1">
      <c r="E102" s="75"/>
    </row>
    <row r="103" ht="15" hidden="1">
      <c r="E103" s="75"/>
    </row>
    <row r="104" ht="15" hidden="1">
      <c r="E104" s="75"/>
    </row>
    <row r="105" ht="15" hidden="1">
      <c r="E105" s="75"/>
    </row>
    <row r="106" ht="15" hidden="1">
      <c r="E106" s="75"/>
    </row>
    <row r="107" ht="15" hidden="1">
      <c r="E107" s="75"/>
    </row>
    <row r="108" ht="15" hidden="1">
      <c r="E108" s="75"/>
    </row>
    <row r="109" ht="15" hidden="1">
      <c r="E109" s="75"/>
    </row>
    <row r="110" ht="15" hidden="1">
      <c r="E110" s="75"/>
    </row>
    <row r="111" ht="15" hidden="1">
      <c r="E111" s="75"/>
    </row>
    <row r="112" ht="15" hidden="1">
      <c r="E112" s="75"/>
    </row>
    <row r="113" ht="21.75" customHeight="1">
      <c r="E113" s="75"/>
    </row>
    <row r="114" spans="2:7" ht="45" customHeight="1">
      <c r="B114" s="32" t="s">
        <v>198</v>
      </c>
      <c r="C114" s="32" t="s">
        <v>215</v>
      </c>
      <c r="D114" s="15"/>
      <c r="E114" s="75">
        <v>70146.11</v>
      </c>
      <c r="F114" s="14" t="s">
        <v>20</v>
      </c>
      <c r="G114" s="1"/>
    </row>
    <row r="115" ht="21.75" customHeight="1"/>
    <row r="116" spans="2:7" ht="30">
      <c r="B116" s="31" t="s">
        <v>216</v>
      </c>
      <c r="C116" s="32" t="s">
        <v>145</v>
      </c>
      <c r="D116" s="155" t="s">
        <v>160</v>
      </c>
      <c r="E116" s="75">
        <v>128460.12</v>
      </c>
      <c r="F116" s="14" t="s">
        <v>20</v>
      </c>
      <c r="G116" s="156"/>
    </row>
  </sheetData>
  <sheetProtection/>
  <mergeCells count="2">
    <mergeCell ref="A3:F3"/>
    <mergeCell ref="A1:G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31">
      <selection activeCell="H4" sqref="H4:H11"/>
    </sheetView>
  </sheetViews>
  <sheetFormatPr defaultColWidth="9.140625" defaultRowHeight="15"/>
  <cols>
    <col min="1" max="1" width="22.57421875" style="0" customWidth="1"/>
    <col min="2" max="2" width="13.140625" style="0" customWidth="1"/>
    <col min="3" max="3" width="9.00390625" style="0" customWidth="1"/>
    <col min="4" max="4" width="14.57421875" style="0" customWidth="1"/>
    <col min="5" max="5" width="15.28125" style="0" customWidth="1"/>
    <col min="6" max="6" width="15.140625" style="0" customWidth="1"/>
    <col min="7" max="7" width="12.140625" style="0" customWidth="1"/>
    <col min="8" max="8" width="14.8515625" style="0" customWidth="1"/>
  </cols>
  <sheetData>
    <row r="1" spans="1:8" ht="31.5" customHeight="1">
      <c r="A1" s="214" t="s">
        <v>190</v>
      </c>
      <c r="B1" s="214"/>
      <c r="C1" s="214"/>
      <c r="D1" s="214"/>
      <c r="E1" s="214"/>
      <c r="F1" s="214"/>
      <c r="G1" s="211"/>
      <c r="H1" s="211"/>
    </row>
    <row r="2" spans="1:8" ht="15">
      <c r="A2" s="230" t="s">
        <v>3</v>
      </c>
      <c r="B2" s="230" t="s">
        <v>121</v>
      </c>
      <c r="C2" s="230" t="s">
        <v>122</v>
      </c>
      <c r="D2" s="230"/>
      <c r="E2" s="238" t="s">
        <v>123</v>
      </c>
      <c r="F2" s="238"/>
      <c r="G2" s="230" t="s">
        <v>124</v>
      </c>
      <c r="H2" s="230" t="s">
        <v>125</v>
      </c>
    </row>
    <row r="3" spans="1:8" ht="51">
      <c r="A3" s="230"/>
      <c r="B3" s="230"/>
      <c r="C3" s="121"/>
      <c r="D3" s="121" t="s">
        <v>126</v>
      </c>
      <c r="E3" s="36"/>
      <c r="F3" s="36" t="s">
        <v>126</v>
      </c>
      <c r="G3" s="230"/>
      <c r="H3" s="230"/>
    </row>
    <row r="4" spans="1:8" ht="15">
      <c r="A4" s="216" t="s">
        <v>115</v>
      </c>
      <c r="B4" s="206" t="s">
        <v>120</v>
      </c>
      <c r="C4" s="232" t="s">
        <v>179</v>
      </c>
      <c r="D4" s="231">
        <v>445806.56</v>
      </c>
      <c r="E4" s="157" t="s">
        <v>173</v>
      </c>
      <c r="F4" s="158">
        <v>1226036.11</v>
      </c>
      <c r="G4" s="122"/>
      <c r="H4" s="235">
        <f>D4+D8+F4+F5+F6+F7+F8+F9+F10+F11</f>
        <v>13810582.129999999</v>
      </c>
    </row>
    <row r="5" spans="1:8" ht="15">
      <c r="A5" s="216"/>
      <c r="B5" s="206"/>
      <c r="C5" s="232"/>
      <c r="D5" s="231"/>
      <c r="E5" s="16" t="s">
        <v>173</v>
      </c>
      <c r="F5" s="37">
        <v>3084360.28</v>
      </c>
      <c r="G5" s="122"/>
      <c r="H5" s="236"/>
    </row>
    <row r="6" spans="1:8" ht="15">
      <c r="A6" s="216"/>
      <c r="B6" s="206"/>
      <c r="C6" s="232"/>
      <c r="D6" s="231"/>
      <c r="E6" s="16" t="s">
        <v>174</v>
      </c>
      <c r="F6" s="37">
        <v>1526159.91</v>
      </c>
      <c r="G6" s="122"/>
      <c r="H6" s="236"/>
    </row>
    <row r="7" spans="1:9" ht="75" customHeight="1">
      <c r="A7" s="216"/>
      <c r="B7" s="206"/>
      <c r="C7" s="233"/>
      <c r="D7" s="225"/>
      <c r="E7" s="16" t="s">
        <v>174</v>
      </c>
      <c r="F7" s="37">
        <v>1595000</v>
      </c>
      <c r="G7" s="124" t="s">
        <v>127</v>
      </c>
      <c r="H7" s="236"/>
      <c r="I7" s="86"/>
    </row>
    <row r="8" spans="1:8" ht="15">
      <c r="A8" s="216"/>
      <c r="B8" s="206"/>
      <c r="C8" s="247" t="s">
        <v>179</v>
      </c>
      <c r="D8" s="224">
        <v>2759423.26</v>
      </c>
      <c r="E8" s="16" t="s">
        <v>175</v>
      </c>
      <c r="F8" s="37">
        <v>906696.01</v>
      </c>
      <c r="G8" s="123"/>
      <c r="H8" s="236"/>
    </row>
    <row r="9" spans="1:8" ht="83.25" customHeight="1">
      <c r="A9" s="216"/>
      <c r="B9" s="206"/>
      <c r="C9" s="232"/>
      <c r="D9" s="231"/>
      <c r="E9" s="16" t="s">
        <v>176</v>
      </c>
      <c r="F9" s="37">
        <v>947100</v>
      </c>
      <c r="G9" s="124" t="s">
        <v>127</v>
      </c>
      <c r="H9" s="236"/>
    </row>
    <row r="10" spans="1:8" ht="18.75" customHeight="1">
      <c r="A10" s="216"/>
      <c r="B10" s="206"/>
      <c r="C10" s="232"/>
      <c r="D10" s="231"/>
      <c r="E10" s="16" t="s">
        <v>182</v>
      </c>
      <c r="F10" s="37">
        <v>660000</v>
      </c>
      <c r="G10" s="124"/>
      <c r="H10" s="236"/>
    </row>
    <row r="11" spans="1:8" ht="76.5">
      <c r="A11" s="217"/>
      <c r="B11" s="207"/>
      <c r="C11" s="233"/>
      <c r="D11" s="225"/>
      <c r="E11" s="16" t="s">
        <v>183</v>
      </c>
      <c r="F11" s="37">
        <v>660000</v>
      </c>
      <c r="G11" s="124" t="s">
        <v>128</v>
      </c>
      <c r="H11" s="237"/>
    </row>
    <row r="12" spans="1:8" ht="25.5" customHeight="1">
      <c r="A12" s="215" t="s">
        <v>116</v>
      </c>
      <c r="B12" s="218" t="s">
        <v>120</v>
      </c>
      <c r="C12" s="247" t="s">
        <v>180</v>
      </c>
      <c r="D12" s="224">
        <v>15969565.69</v>
      </c>
      <c r="E12" s="223" t="s">
        <v>173</v>
      </c>
      <c r="F12" s="245">
        <v>23954348.5</v>
      </c>
      <c r="G12" s="243"/>
      <c r="H12" s="229">
        <f>D12+D13+F12</f>
        <v>39923914.19</v>
      </c>
    </row>
    <row r="13" spans="1:8" ht="15">
      <c r="A13" s="217"/>
      <c r="B13" s="207"/>
      <c r="C13" s="232"/>
      <c r="D13" s="231"/>
      <c r="E13" s="244"/>
      <c r="F13" s="246"/>
      <c r="G13" s="234"/>
      <c r="H13" s="229"/>
    </row>
    <row r="14" spans="1:8" ht="15">
      <c r="A14" s="18" t="s">
        <v>117</v>
      </c>
      <c r="B14" s="38" t="s">
        <v>120</v>
      </c>
      <c r="C14" s="180" t="s">
        <v>129</v>
      </c>
      <c r="D14" s="180" t="s">
        <v>129</v>
      </c>
      <c r="E14" s="16" t="s">
        <v>173</v>
      </c>
      <c r="F14" s="37">
        <f>10585644.53+1445000</f>
        <v>12030644.53</v>
      </c>
      <c r="G14" s="180"/>
      <c r="H14" s="126">
        <f>F14</f>
        <v>12030644.53</v>
      </c>
    </row>
    <row r="15" spans="1:8" ht="15">
      <c r="A15" s="215" t="s">
        <v>118</v>
      </c>
      <c r="B15" s="218" t="s">
        <v>120</v>
      </c>
      <c r="C15" s="228" t="s">
        <v>129</v>
      </c>
      <c r="D15" s="228" t="s">
        <v>129</v>
      </c>
      <c r="E15" s="157" t="s">
        <v>177</v>
      </c>
      <c r="F15" s="179">
        <v>164938.4</v>
      </c>
      <c r="G15" s="234"/>
      <c r="H15" s="236">
        <f>F15+F16</f>
        <v>372865.37</v>
      </c>
    </row>
    <row r="16" spans="1:8" ht="15">
      <c r="A16" s="216"/>
      <c r="B16" s="206"/>
      <c r="C16" s="228"/>
      <c r="D16" s="228"/>
      <c r="E16" s="20" t="s">
        <v>177</v>
      </c>
      <c r="F16" s="39">
        <v>207926.97</v>
      </c>
      <c r="G16" s="234"/>
      <c r="H16" s="236"/>
    </row>
    <row r="17" spans="1:8" ht="15">
      <c r="A17" s="18" t="s">
        <v>119</v>
      </c>
      <c r="B17" s="38" t="s">
        <v>120</v>
      </c>
      <c r="C17" s="19" t="s">
        <v>129</v>
      </c>
      <c r="D17" s="19" t="s">
        <v>129</v>
      </c>
      <c r="E17" s="16" t="s">
        <v>178</v>
      </c>
      <c r="F17" s="37">
        <v>3862290.41</v>
      </c>
      <c r="G17" s="125"/>
      <c r="H17" s="126">
        <f>F17</f>
        <v>3862290.41</v>
      </c>
    </row>
    <row r="18" spans="1:10" ht="15">
      <c r="A18" s="110"/>
      <c r="B18" s="111"/>
      <c r="C18" s="112"/>
      <c r="D18" s="112"/>
      <c r="E18" s="113"/>
      <c r="F18" s="114"/>
      <c r="G18" s="114"/>
      <c r="H18" s="115"/>
      <c r="J18" s="181"/>
    </row>
    <row r="19" spans="1:8" ht="15">
      <c r="A19" s="21"/>
      <c r="B19" s="42"/>
      <c r="C19" s="21"/>
      <c r="D19" s="21"/>
      <c r="E19" s="21"/>
      <c r="F19" s="43"/>
      <c r="G19" s="43"/>
      <c r="H19" s="44"/>
    </row>
    <row r="20" spans="1:8" ht="15">
      <c r="A20" s="22"/>
      <c r="B20" s="45"/>
      <c r="C20" s="22"/>
      <c r="D20" s="22"/>
      <c r="E20" s="22"/>
      <c r="F20" s="46"/>
      <c r="G20" s="46"/>
      <c r="H20" s="47"/>
    </row>
    <row r="21" spans="1:8" ht="25.5">
      <c r="A21" s="215" t="s">
        <v>130</v>
      </c>
      <c r="B21" s="218" t="s">
        <v>120</v>
      </c>
      <c r="C21" s="17" t="s">
        <v>180</v>
      </c>
      <c r="D21" s="48">
        <v>1036240.9700000001</v>
      </c>
      <c r="E21" s="16" t="s">
        <v>173</v>
      </c>
      <c r="F21" s="176">
        <v>1031249.76</v>
      </c>
      <c r="G21" s="49" t="s">
        <v>131</v>
      </c>
      <c r="H21" s="241">
        <f>D21+D22+D24+F21+F22+F23+D25</f>
        <v>15610642.42</v>
      </c>
    </row>
    <row r="22" spans="1:8" ht="15">
      <c r="A22" s="216"/>
      <c r="B22" s="206"/>
      <c r="C22" s="215" t="s">
        <v>180</v>
      </c>
      <c r="D22" s="224">
        <v>1385546.77</v>
      </c>
      <c r="E22" s="16" t="s">
        <v>178</v>
      </c>
      <c r="F22" s="50">
        <v>881022.25</v>
      </c>
      <c r="G22" s="49" t="s">
        <v>131</v>
      </c>
      <c r="H22" s="241">
        <f>D22+D24+F21</f>
        <v>12910796.53</v>
      </c>
    </row>
    <row r="23" spans="1:8" ht="15">
      <c r="A23" s="216"/>
      <c r="B23" s="206"/>
      <c r="C23" s="217"/>
      <c r="D23" s="225"/>
      <c r="E23" s="16" t="s">
        <v>173</v>
      </c>
      <c r="F23" s="50">
        <v>739909.81</v>
      </c>
      <c r="G23" s="51" t="s">
        <v>132</v>
      </c>
      <c r="H23" s="241"/>
    </row>
    <row r="24" spans="1:8" ht="25.5">
      <c r="A24" s="216"/>
      <c r="B24" s="206"/>
      <c r="C24" s="17" t="s">
        <v>180</v>
      </c>
      <c r="D24" s="52">
        <v>10494000</v>
      </c>
      <c r="E24" s="23" t="s">
        <v>133</v>
      </c>
      <c r="F24" s="53" t="s">
        <v>133</v>
      </c>
      <c r="G24" s="51" t="s">
        <v>134</v>
      </c>
      <c r="H24" s="241" t="e">
        <f>D24+#REF!+F22</f>
        <v>#REF!</v>
      </c>
    </row>
    <row r="25" spans="1:8" ht="38.25">
      <c r="A25" s="208"/>
      <c r="B25" s="209"/>
      <c r="C25" s="17" t="s">
        <v>180</v>
      </c>
      <c r="D25" s="52">
        <v>42672.86</v>
      </c>
      <c r="E25" s="24" t="s">
        <v>133</v>
      </c>
      <c r="F25" s="54" t="s">
        <v>133</v>
      </c>
      <c r="G25" s="51" t="s">
        <v>135</v>
      </c>
      <c r="H25" s="242"/>
    </row>
    <row r="26" spans="1:8" ht="25.5">
      <c r="A26" s="226" t="s">
        <v>136</v>
      </c>
      <c r="B26" s="226" t="s">
        <v>120</v>
      </c>
      <c r="C26" s="17" t="s">
        <v>180</v>
      </c>
      <c r="D26" s="55">
        <v>874.63</v>
      </c>
      <c r="E26" s="16" t="s">
        <v>173</v>
      </c>
      <c r="F26" s="177">
        <v>50262277</v>
      </c>
      <c r="G26" s="49" t="s">
        <v>137</v>
      </c>
      <c r="H26" s="219">
        <f>D26+F26+D27+F27+D28+D29+D30</f>
        <v>95717252.83000001</v>
      </c>
    </row>
    <row r="27" spans="1:8" ht="25.5">
      <c r="A27" s="226"/>
      <c r="B27" s="226"/>
      <c r="C27" s="17" t="s">
        <v>180</v>
      </c>
      <c r="D27" s="55">
        <v>49759.84</v>
      </c>
      <c r="E27" s="16" t="s">
        <v>173</v>
      </c>
      <c r="F27" s="177">
        <v>32762469.52</v>
      </c>
      <c r="G27" s="49" t="s">
        <v>137</v>
      </c>
      <c r="H27" s="220"/>
    </row>
    <row r="28" spans="1:8" ht="25.5">
      <c r="A28" s="226"/>
      <c r="B28" s="226"/>
      <c r="C28" s="17" t="s">
        <v>180</v>
      </c>
      <c r="D28" s="55">
        <v>3852509.22</v>
      </c>
      <c r="E28" s="222" t="s">
        <v>133</v>
      </c>
      <c r="F28" s="222" t="s">
        <v>133</v>
      </c>
      <c r="G28" s="239"/>
      <c r="H28" s="220"/>
    </row>
    <row r="29" spans="1:8" ht="25.5">
      <c r="A29" s="226"/>
      <c r="B29" s="226"/>
      <c r="C29" s="17" t="s">
        <v>180</v>
      </c>
      <c r="D29" s="55">
        <v>2789362.62</v>
      </c>
      <c r="E29" s="223"/>
      <c r="F29" s="223" t="s">
        <v>133</v>
      </c>
      <c r="G29" s="240"/>
      <c r="H29" s="220"/>
    </row>
    <row r="30" spans="1:8" ht="25.5">
      <c r="A30" s="226"/>
      <c r="B30" s="226"/>
      <c r="C30" s="17" t="s">
        <v>180</v>
      </c>
      <c r="D30" s="55">
        <v>6000000</v>
      </c>
      <c r="E30" s="25"/>
      <c r="F30" s="25"/>
      <c r="G30" s="49"/>
      <c r="H30" s="221"/>
    </row>
    <row r="31" spans="1:8" ht="25.5">
      <c r="A31" s="227"/>
      <c r="B31" s="227"/>
      <c r="C31" s="18" t="s">
        <v>180</v>
      </c>
      <c r="D31" s="56">
        <v>136044.11</v>
      </c>
      <c r="E31" s="23" t="s">
        <v>133</v>
      </c>
      <c r="F31" s="178" t="s">
        <v>133</v>
      </c>
      <c r="G31" s="49"/>
      <c r="H31" s="41">
        <f>D31</f>
        <v>136044.11</v>
      </c>
    </row>
    <row r="32" spans="1:14" s="7" customFormat="1" ht="28.5" customHeight="1">
      <c r="A32" s="210" t="s">
        <v>146</v>
      </c>
      <c r="B32" s="210"/>
      <c r="C32" s="210"/>
      <c r="D32" s="210"/>
      <c r="E32" s="210"/>
      <c r="F32" s="210"/>
      <c r="G32" s="210"/>
      <c r="H32" s="210"/>
      <c r="I32" s="68"/>
      <c r="J32" s="68"/>
      <c r="K32" s="68"/>
      <c r="L32" s="68"/>
      <c r="M32" s="68"/>
      <c r="N32" s="68"/>
    </row>
    <row r="33" spans="1:8" ht="15">
      <c r="A33" s="58"/>
      <c r="B33" s="174"/>
      <c r="C33" s="21"/>
      <c r="D33" s="57"/>
      <c r="E33" s="26"/>
      <c r="F33" s="175"/>
      <c r="G33" s="57"/>
      <c r="H33" s="44"/>
    </row>
    <row r="34" spans="1:8" ht="15">
      <c r="A34" s="58"/>
      <c r="B34" s="174"/>
      <c r="C34" s="21"/>
      <c r="D34" s="57"/>
      <c r="E34" s="26"/>
      <c r="F34" s="175"/>
      <c r="G34" s="57"/>
      <c r="H34" s="44"/>
    </row>
    <row r="35" spans="1:8" ht="15">
      <c r="A35" s="59"/>
      <c r="B35" s="60"/>
      <c r="C35" s="27"/>
      <c r="D35" s="61"/>
      <c r="E35" s="27"/>
      <c r="F35" s="62"/>
      <c r="G35" s="62"/>
      <c r="H35" s="63"/>
    </row>
    <row r="36" spans="1:8" ht="25.5">
      <c r="A36" s="215" t="s">
        <v>138</v>
      </c>
      <c r="B36" s="218" t="s">
        <v>120</v>
      </c>
      <c r="C36" s="17" t="s">
        <v>180</v>
      </c>
      <c r="D36" s="64">
        <v>36331535.82</v>
      </c>
      <c r="E36" s="16" t="s">
        <v>178</v>
      </c>
      <c r="F36" s="37">
        <v>1632508.51</v>
      </c>
      <c r="G36" s="40"/>
      <c r="H36" s="41">
        <f>D36+F36</f>
        <v>37964044.33</v>
      </c>
    </row>
    <row r="37" spans="1:8" ht="63.75">
      <c r="A37" s="216"/>
      <c r="B37" s="206"/>
      <c r="C37" s="18" t="s">
        <v>181</v>
      </c>
      <c r="D37" s="64">
        <v>800000</v>
      </c>
      <c r="E37" s="16" t="s">
        <v>173</v>
      </c>
      <c r="F37" s="37">
        <v>70897581.97</v>
      </c>
      <c r="G37" s="40" t="s">
        <v>231</v>
      </c>
      <c r="H37" s="41">
        <f>D37+F37</f>
        <v>71697581.97</v>
      </c>
    </row>
    <row r="38" spans="1:8" ht="51" customHeight="1">
      <c r="A38" s="217"/>
      <c r="B38" s="207"/>
      <c r="C38" s="18" t="s">
        <v>181</v>
      </c>
      <c r="D38" s="65">
        <v>49994996.48</v>
      </c>
      <c r="E38" s="23" t="s">
        <v>129</v>
      </c>
      <c r="F38" s="66" t="s">
        <v>129</v>
      </c>
      <c r="G38" s="40" t="s">
        <v>231</v>
      </c>
      <c r="H38" s="41">
        <f>D38</f>
        <v>49994996.48</v>
      </c>
    </row>
    <row r="39" spans="1:8" ht="15">
      <c r="A39" s="28"/>
      <c r="B39" s="28"/>
      <c r="C39" s="29"/>
      <c r="D39" s="29"/>
      <c r="E39" s="28"/>
      <c r="F39" s="28"/>
      <c r="G39" s="28"/>
      <c r="H39" s="28"/>
    </row>
  </sheetData>
  <sheetProtection/>
  <mergeCells count="43">
    <mergeCell ref="H21:H25"/>
    <mergeCell ref="G12:G13"/>
    <mergeCell ref="E12:E13"/>
    <mergeCell ref="F12:F13"/>
    <mergeCell ref="H2:H3"/>
    <mergeCell ref="H4:H11"/>
    <mergeCell ref="H15:H16"/>
    <mergeCell ref="E2:F2"/>
    <mergeCell ref="C4:C7"/>
    <mergeCell ref="F28:F29"/>
    <mergeCell ref="G15:G16"/>
    <mergeCell ref="G2:G3"/>
    <mergeCell ref="G28:G29"/>
    <mergeCell ref="C12:C13"/>
    <mergeCell ref="D12:D13"/>
    <mergeCell ref="C8:C11"/>
    <mergeCell ref="D8:D11"/>
    <mergeCell ref="H12:H13"/>
    <mergeCell ref="D15:D16"/>
    <mergeCell ref="A2:A3"/>
    <mergeCell ref="B2:B3"/>
    <mergeCell ref="C2:D2"/>
    <mergeCell ref="A12:A13"/>
    <mergeCell ref="B12:B13"/>
    <mergeCell ref="A4:A11"/>
    <mergeCell ref="B4:B11"/>
    <mergeCell ref="D4:D7"/>
    <mergeCell ref="A26:A31"/>
    <mergeCell ref="B26:B31"/>
    <mergeCell ref="B15:B16"/>
    <mergeCell ref="C15:C16"/>
    <mergeCell ref="C22:C23"/>
    <mergeCell ref="A15:A16"/>
    <mergeCell ref="A1:F1"/>
    <mergeCell ref="G1:H1"/>
    <mergeCell ref="A36:A38"/>
    <mergeCell ref="B36:B38"/>
    <mergeCell ref="A21:A25"/>
    <mergeCell ref="B21:B25"/>
    <mergeCell ref="A32:H32"/>
    <mergeCell ref="H26:H30"/>
    <mergeCell ref="E28:E29"/>
    <mergeCell ref="D22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0.7109375" style="0" customWidth="1"/>
    <col min="2" max="2" width="15.8515625" style="70" hidden="1" customWidth="1"/>
    <col min="3" max="3" width="17.421875" style="0" customWidth="1"/>
    <col min="4" max="4" width="14.57421875" style="0" customWidth="1"/>
    <col min="5" max="5" width="13.7109375" style="0" customWidth="1"/>
    <col min="7" max="7" width="12.00390625" style="0" bestFit="1" customWidth="1"/>
  </cols>
  <sheetData>
    <row r="1" spans="1:4" ht="36" customHeight="1">
      <c r="A1" s="248" t="s">
        <v>217</v>
      </c>
      <c r="B1" s="248"/>
      <c r="C1" s="248"/>
      <c r="D1" s="248"/>
    </row>
    <row r="2" spans="1:5" ht="45.75" customHeight="1">
      <c r="A2" s="30" t="s">
        <v>3</v>
      </c>
      <c r="B2" s="2" t="s">
        <v>4</v>
      </c>
      <c r="C2" s="2" t="s">
        <v>7</v>
      </c>
      <c r="D2" s="2" t="s">
        <v>5</v>
      </c>
      <c r="E2" s="2" t="s">
        <v>184</v>
      </c>
    </row>
    <row r="3" spans="1:5" ht="19.5" customHeight="1">
      <c r="A3" s="161" t="s">
        <v>187</v>
      </c>
      <c r="B3" s="162" t="s">
        <v>156</v>
      </c>
      <c r="C3" s="205">
        <v>4300000</v>
      </c>
      <c r="D3" s="163" t="s">
        <v>143</v>
      </c>
      <c r="E3" s="1"/>
    </row>
    <row r="4" spans="1:5" ht="22.5" customHeight="1">
      <c r="A4" s="161" t="s">
        <v>188</v>
      </c>
      <c r="B4" s="162" t="s">
        <v>157</v>
      </c>
      <c r="C4" s="205">
        <v>14417910</v>
      </c>
      <c r="D4" s="163" t="s">
        <v>143</v>
      </c>
      <c r="E4" s="1"/>
    </row>
    <row r="5" spans="1:5" ht="21" customHeight="1">
      <c r="A5" s="161" t="s">
        <v>189</v>
      </c>
      <c r="B5" s="162" t="s">
        <v>158</v>
      </c>
      <c r="C5" s="205">
        <v>20100000</v>
      </c>
      <c r="D5" s="163" t="s">
        <v>143</v>
      </c>
      <c r="E5" s="1"/>
    </row>
    <row r="6" spans="1:5" ht="22.5" customHeight="1">
      <c r="A6" s="161" t="s">
        <v>229</v>
      </c>
      <c r="B6" s="162" t="s">
        <v>159</v>
      </c>
      <c r="C6" s="205">
        <v>15000000</v>
      </c>
      <c r="D6" s="163" t="s">
        <v>143</v>
      </c>
      <c r="E6" s="1"/>
    </row>
    <row r="7" spans="1:4" ht="22.5" customHeight="1">
      <c r="A7" s="71"/>
      <c r="B7" s="72"/>
      <c r="C7" s="73"/>
      <c r="D7" s="74"/>
    </row>
    <row r="8" spans="1:4" ht="15">
      <c r="A8" s="67"/>
      <c r="B8" s="69"/>
      <c r="C8" s="67"/>
      <c r="D8" s="67"/>
    </row>
    <row r="9" spans="1:4" ht="32.25" customHeight="1">
      <c r="A9" s="249" t="s">
        <v>144</v>
      </c>
      <c r="B9" s="250"/>
      <c r="C9" s="250"/>
      <c r="D9" s="250"/>
    </row>
    <row r="10" spans="1:5" ht="45" customHeight="1">
      <c r="A10" s="30" t="s">
        <v>3</v>
      </c>
      <c r="B10" s="2" t="s">
        <v>4</v>
      </c>
      <c r="C10" s="2" t="s">
        <v>7</v>
      </c>
      <c r="D10" s="2" t="s">
        <v>5</v>
      </c>
      <c r="E10" s="2" t="s">
        <v>184</v>
      </c>
    </row>
    <row r="11" spans="1:5" ht="36.75" customHeight="1">
      <c r="A11" s="169" t="s">
        <v>230</v>
      </c>
      <c r="B11" s="169" t="s">
        <v>161</v>
      </c>
      <c r="C11" s="205">
        <v>3854.86</v>
      </c>
      <c r="D11" s="168" t="s">
        <v>20</v>
      </c>
      <c r="E11" s="173"/>
    </row>
    <row r="12" spans="1:5" ht="47.25" customHeight="1">
      <c r="A12" s="165" t="s">
        <v>167</v>
      </c>
      <c r="B12" s="166" t="s">
        <v>169</v>
      </c>
      <c r="C12" s="167">
        <v>2440</v>
      </c>
      <c r="D12" s="168" t="s">
        <v>20</v>
      </c>
      <c r="E12" s="164"/>
    </row>
    <row r="13" spans="1:7" ht="46.5" customHeight="1">
      <c r="A13" s="165" t="s">
        <v>166</v>
      </c>
      <c r="B13" s="166" t="s">
        <v>171</v>
      </c>
      <c r="C13" s="167">
        <v>4000</v>
      </c>
      <c r="D13" s="168" t="s">
        <v>20</v>
      </c>
      <c r="E13" s="164"/>
      <c r="G13" s="138"/>
    </row>
    <row r="14" spans="1:5" ht="46.5" customHeight="1">
      <c r="A14" s="165" t="s">
        <v>168</v>
      </c>
      <c r="B14" s="169" t="s">
        <v>170</v>
      </c>
      <c r="C14" s="205">
        <v>5500</v>
      </c>
      <c r="D14" s="162" t="s">
        <v>20</v>
      </c>
      <c r="E14" s="164"/>
    </row>
    <row r="15" spans="1:5" ht="27" customHeight="1">
      <c r="A15" s="171" t="s">
        <v>155</v>
      </c>
      <c r="B15" s="169" t="s">
        <v>154</v>
      </c>
      <c r="C15" s="205">
        <v>4600</v>
      </c>
      <c r="D15" s="162" t="s">
        <v>20</v>
      </c>
      <c r="E15" s="164"/>
    </row>
    <row r="16" spans="1:7" ht="143.25" customHeight="1">
      <c r="A16" s="171" t="s">
        <v>228</v>
      </c>
      <c r="B16" s="170" t="s">
        <v>153</v>
      </c>
      <c r="C16" s="205">
        <v>971651.64</v>
      </c>
      <c r="D16" s="171" t="s">
        <v>186</v>
      </c>
      <c r="E16" s="172" t="s">
        <v>185</v>
      </c>
      <c r="F16" s="70"/>
      <c r="G16" s="70"/>
    </row>
    <row r="17" spans="1:4" ht="30.75" customHeight="1">
      <c r="A17" s="119"/>
      <c r="B17" s="72"/>
      <c r="C17" s="73"/>
      <c r="D17" s="74"/>
    </row>
  </sheetData>
  <sheetProtection/>
  <mergeCells count="2">
    <mergeCell ref="A1:D1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sergio.ditondo</cp:lastModifiedBy>
  <cp:lastPrinted>2015-02-24T08:34:15Z</cp:lastPrinted>
  <dcterms:created xsi:type="dcterms:W3CDTF">2014-12-29T12:50:55Z</dcterms:created>
  <dcterms:modified xsi:type="dcterms:W3CDTF">2015-02-25T14:29:05Z</dcterms:modified>
  <cp:category/>
  <cp:version/>
  <cp:contentType/>
  <cp:contentStatus/>
</cp:coreProperties>
</file>