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4115" activeTab="2"/>
  </bookViews>
  <sheets>
    <sheet name="Entrate 2018" sheetId="1" r:id="rId1"/>
    <sheet name="Entrate  2019" sheetId="2" r:id="rId2"/>
    <sheet name="Entrate 2020" sheetId="3" r:id="rId3"/>
    <sheet name="Spese 2018" sheetId="4" r:id="rId4"/>
    <sheet name="Spese 2019" sheetId="5" r:id="rId5"/>
    <sheet name="Spese 2020" sheetId="6" r:id="rId6"/>
  </sheets>
  <definedNames/>
  <calcPr fullCalcOnLoad="1"/>
</workbook>
</file>

<file path=xl/sharedStrings.xml><?xml version="1.0" encoding="utf-8"?>
<sst xmlns="http://schemas.openxmlformats.org/spreadsheetml/2006/main" count="639" uniqueCount="141">
  <si>
    <t>Prospetto di cui all'articolo 8, comma 1, del Decreto Legge 24 aprile 2014, n. 66</t>
  </si>
  <si>
    <t>Entrate</t>
  </si>
  <si>
    <t>DATI PREVISIONALI ANNO</t>
  </si>
  <si>
    <t>Titolo
Tipologia</t>
  </si>
  <si>
    <t>Denominazione</t>
  </si>
  <si>
    <t>COMPETENZA</t>
  </si>
  <si>
    <t>CASSA</t>
  </si>
  <si>
    <t>Fondo pluriennale vincolato per spese correnti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</si>
  <si>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</si>
  <si>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</si>
  <si>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</si>
  <si>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</si>
  <si>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</si>
  <si>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</si>
  <si>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</si>
  <si>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</si>
  <si>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</si>
  <si>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</si>
  <si>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</si>
  <si>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</si>
  <si>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</si>
  <si>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</si>
  <si>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</si>
  <si>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</si>
  <si>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</si>
  <si>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</si>
  <si>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</si>
  <si>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</si>
  <si>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</si>
  <si>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</si>
  <si>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</si>
  <si>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</si>
  <si>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</si>
  <si>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</si>
  <si>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</si>
  <si>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</si>
  <si>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</si>
  <si>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</si>
  <si>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</si>
  <si>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</si>
  <si>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</si>
  <si>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</si>
  <si>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</si>
  <si>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</si>
  <si>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</si>
  <si>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</si>
  <si>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</si>
  <si>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</si>
  <si>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</si>
  <si>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</si>
  <si>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</si>
  <si>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</si>
  <si>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</si>
  <si>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</si>
  <si>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</si>
  <si>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</si>
  <si>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</si>
  <si>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</si>
  <si>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</si>
  <si>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</si>
  <si>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</si>
  <si>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</si>
  <si>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</si>
  <si>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</si>
  <si>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TOTALE GENERALE DELLE ENTRATE</t>
  </si>
  <si>
    <t>COMUNE DI  MILANO 
DIREZIONE BILANCIO ED ENTRATE 
Area Programmazione bilancio</t>
  </si>
  <si>
    <t>Spese missioni</t>
  </si>
  <si>
    <t>TITOLI E MACROAGGREGATI DI SPESA/ MISSIONI</t>
  </si>
  <si>
    <t>Ripiano
disavanzo</t>
  </si>
  <si>
    <t>Totale generale delle spese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</si>
  <si>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</si>
  <si>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</si>
  <si>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</si>
  <si>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</si>
  <si>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</si>
  <si>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</si>
  <si>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</si>
  <si>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</si>
  <si>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</si>
  <si>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</si>
  <si>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</si>
  <si>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</si>
  <si>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</si>
  <si>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</si>
  <si>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</si>
  <si>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</si>
  <si>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</si>
  <si>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</si>
  <si>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</si>
  <si>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</si>
  <si>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</si>
  <si>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</si>
  <si>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</si>
  <si>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 xml:space="preserve">Competenza </t>
  </si>
  <si>
    <t>Cassa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</si>
  <si>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</si>
  <si>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</si>
  <si>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</si>
  <si>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</si>
  <si>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</si>
  <si>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</si>
  <si>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</si>
  <si>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</si>
  <si>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</si>
  <si>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</si>
  <si>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</si>
  <si>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</si>
  <si>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</si>
  <si>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</si>
  <si>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</si>
  <si>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</si>
  <si>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</si>
  <si>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</si>
  <si>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</si>
  <si>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</si>
  <si>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</si>
  <si>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</si>
  <si>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</si>
  <si>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</si>
  <si>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</si>
  <si>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</si>
  <si>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</si>
  <si>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</si>
  <si>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</si>
  <si>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</si>
  <si>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</si>
  <si>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</si>
  <si>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</si>
  <si>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</si>
  <si>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</si>
  <si>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</si>
  <si>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</si>
  <si>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</si>
  <si>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</si>
  <si>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</si>
  <si>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COMUNE DI MILANO 
DIREZIONE BILANCIO ED ENTRATE 
Area Programmazione bilancio</t>
  </si>
  <si>
    <t>COMUNE DI  MILANO
DIREZIONE BILANCIO ED ENTRATE
Area Programmazione bilancio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</si>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</sst>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43" fontId="0" fillId="0" borderId="0" xfId="43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3" fontId="6" fillId="0" borderId="12" xfId="43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6" fillId="33" borderId="15" xfId="0" applyFont="1" applyFill="1" applyBorder="1" applyAlignment="1">
      <alignment vertical="center" wrapText="1"/>
    </xf>
    <xf numFmtId="43" fontId="8" fillId="33" borderId="15" xfId="43" applyFont="1" applyFill="1" applyBorder="1" applyAlignment="1" applyProtection="1">
      <alignment vertical="center"/>
      <protection/>
    </xf>
    <xf numFmtId="43" fontId="8" fillId="0" borderId="0" xfId="43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15" xfId="0" applyFont="1" applyBorder="1" applyAlignment="1">
      <alignment vertical="top" wrapText="1"/>
    </xf>
    <xf numFmtId="43" fontId="2" fillId="35" borderId="15" xfId="43" applyFont="1" applyFill="1" applyBorder="1" applyAlignment="1" applyProtection="1">
      <alignment/>
      <protection/>
    </xf>
    <xf numFmtId="0" fontId="8" fillId="33" borderId="23" xfId="0" applyFont="1" applyFill="1" applyBorder="1" applyAlignment="1">
      <alignment horizontal="center" vertical="top"/>
    </xf>
    <xf numFmtId="0" fontId="6" fillId="33" borderId="23" xfId="0" applyFont="1" applyFill="1" applyBorder="1" applyAlignment="1">
      <alignment vertical="top" wrapText="1"/>
    </xf>
    <xf numFmtId="43" fontId="8" fillId="33" borderId="23" xfId="43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22" xfId="0" applyBorder="1" applyAlignment="1">
      <alignment/>
    </xf>
    <xf numFmtId="0" fontId="6" fillId="0" borderId="22" xfId="0" applyFont="1" applyBorder="1" applyAlignment="1">
      <alignment vertical="top" wrapText="1"/>
    </xf>
    <xf numFmtId="0" fontId="0" fillId="0" borderId="24" xfId="0" applyBorder="1" applyAlignment="1">
      <alignment/>
    </xf>
    <xf numFmtId="0" fontId="6" fillId="0" borderId="24" xfId="0" applyFont="1" applyBorder="1" applyAlignment="1">
      <alignment vertical="top" wrapText="1"/>
    </xf>
    <xf numFmtId="0" fontId="0" fillId="33" borderId="25" xfId="0" applyFill="1" applyBorder="1" applyAlignment="1">
      <alignment/>
    </xf>
    <xf numFmtId="0" fontId="6" fillId="33" borderId="25" xfId="0" applyFont="1" applyFill="1" applyBorder="1" applyAlignment="1">
      <alignment vertical="center" wrapText="1"/>
    </xf>
    <xf numFmtId="43" fontId="8" fillId="33" borderId="25" xfId="43" applyFont="1" applyFill="1" applyBorder="1" applyAlignment="1" applyProtection="1">
      <alignment horizontal="right" vertical="center"/>
      <protection/>
    </xf>
    <xf numFmtId="4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43" fontId="0" fillId="0" borderId="15" xfId="43" applyFont="1" applyFill="1" applyBorder="1" applyAlignment="1" applyProtection="1">
      <alignment vertical="center"/>
      <protection/>
    </xf>
    <xf numFmtId="43" fontId="1" fillId="33" borderId="15" xfId="43" applyFont="1" applyFill="1" applyBorder="1" applyAlignment="1" applyProtection="1">
      <alignment vertical="center"/>
      <protection/>
    </xf>
    <xf numFmtId="43" fontId="0" fillId="0" borderId="26" xfId="43" applyFont="1" applyFill="1" applyBorder="1" applyAlignment="1" applyProtection="1">
      <alignment vertical="center"/>
      <protection/>
    </xf>
    <xf numFmtId="43" fontId="1" fillId="33" borderId="26" xfId="43" applyFont="1" applyFill="1" applyBorder="1" applyAlignment="1" applyProtection="1">
      <alignment vertical="center"/>
      <protection/>
    </xf>
    <xf numFmtId="43" fontId="0" fillId="0" borderId="15" xfId="43" applyFont="1" applyFill="1" applyBorder="1" applyAlignment="1" applyProtection="1">
      <alignment/>
      <protection/>
    </xf>
    <xf numFmtId="43" fontId="1" fillId="33" borderId="15" xfId="43" applyFont="1" applyFill="1" applyBorder="1" applyAlignment="1" applyProtection="1">
      <alignment/>
      <protection/>
    </xf>
    <xf numFmtId="43" fontId="0" fillId="0" borderId="22" xfId="43" applyFont="1" applyFill="1" applyBorder="1" applyAlignment="1" applyProtection="1">
      <alignment/>
      <protection/>
    </xf>
    <xf numFmtId="43" fontId="0" fillId="0" borderId="24" xfId="43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28">
      <selection activeCell="B56" sqref="B56"/>
    </sheetView>
  </sheetViews>
  <sheetFormatPr defaultColWidth="9.140625" defaultRowHeight="15"/>
  <cols>
    <col min="1" max="1" width="10.8515625" style="0" customWidth="1"/>
    <col min="2" max="2" width="67.85156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1:10" ht="48" customHeight="1">
      <c r="A1" s="85" t="s">
        <v>65</v>
      </c>
      <c r="B1" s="85"/>
      <c r="C1" s="71"/>
      <c r="D1" s="71"/>
      <c r="E1" s="71"/>
      <c r="F1" s="71"/>
      <c r="G1" s="71"/>
      <c r="H1" s="71"/>
      <c r="I1" s="71"/>
      <c r="J1" s="71"/>
    </row>
    <row r="2" spans="1:6" ht="15">
      <c r="A2" s="84" t="s">
        <v>0</v>
      </c>
      <c r="B2" s="84"/>
      <c r="C2" s="84"/>
      <c r="D2" s="84"/>
      <c r="E2"/>
      <c r="F2"/>
    </row>
    <row r="3" spans="5:6" ht="15">
      <c r="E3"/>
      <c r="F3"/>
    </row>
    <row r="4" ht="18.75">
      <c r="A4" s="1" t="s">
        <v>1</v>
      </c>
    </row>
    <row r="5" spans="1:3" ht="18.75">
      <c r="A5" s="1"/>
      <c r="B5" s="3" t="s">
        <v>2</v>
      </c>
      <c r="C5" s="4">
        <v>2018</v>
      </c>
    </row>
    <row r="7" spans="1:6" ht="24" customHeight="1">
      <c r="A7" s="5" t="s">
        <v>3</v>
      </c>
      <c r="B7" s="6" t="s">
        <v>4</v>
      </c>
      <c r="C7" s="7" t="s">
        <v>5</v>
      </c>
      <c r="D7" s="7" t="s">
        <v>6</v>
      </c>
      <c r="E7" s="8"/>
      <c r="F7" s="8"/>
    </row>
    <row r="8" spans="1:6" ht="15">
      <c r="A8" s="9"/>
      <c r="B8" s="10" t="s">
        <v>7</v>
      </c>
      <c r="C8" s="73">
        <v>0</v>
      </c>
      <c r="D8" s="11"/>
      <c r="E8" s="12"/>
      <c r="F8" s="12"/>
    </row>
    <row r="9" spans="1:6" ht="15">
      <c r="A9" s="9"/>
      <c r="B9" s="13" t="s">
        <v>8</v>
      </c>
      <c r="C9" s="73">
        <v>544501543.66</v>
      </c>
      <c r="D9" s="11"/>
      <c r="E9" s="12"/>
      <c r="F9" s="12"/>
    </row>
    <row r="10" spans="1:6" ht="15">
      <c r="A10" s="9"/>
      <c r="B10" s="13" t="s">
        <v>9</v>
      </c>
      <c r="C10" s="73">
        <v>26187046.7</v>
      </c>
      <c r="D10" s="11"/>
      <c r="E10" s="12"/>
      <c r="F10" s="12"/>
    </row>
    <row r="11" spans="1:6" ht="15">
      <c r="A11" s="9"/>
      <c r="B11" s="13" t="s">
        <v>10</v>
      </c>
      <c r="C11" s="73"/>
      <c r="D11" s="73">
        <v>1141161235.97</v>
      </c>
      <c r="E11" s="12"/>
      <c r="F11" s="12"/>
    </row>
    <row r="12" spans="1:6" ht="15">
      <c r="A12" s="9"/>
      <c r="B12" s="14"/>
      <c r="C12" s="73"/>
      <c r="D12" s="11"/>
      <c r="E12" s="12"/>
      <c r="F12" s="12"/>
    </row>
    <row r="13" spans="1:6" ht="15">
      <c r="A13" s="15" t="s">
        <v>11</v>
      </c>
      <c r="B13" s="13" t="s">
        <v>12</v>
      </c>
      <c r="C13" s="16"/>
      <c r="D13" s="11"/>
      <c r="E13" s="12"/>
      <c r="F13" s="12"/>
    </row>
    <row r="14" spans="1:6" ht="15">
      <c r="A14" s="17">
        <v>10101</v>
      </c>
      <c r="B14" s="18" t="s">
        <v>13</v>
      </c>
      <c r="C14" s="73">
        <v>1388672000</v>
      </c>
      <c r="D14" s="73">
        <v>1745958830.63</v>
      </c>
      <c r="E14" s="19"/>
      <c r="F14" s="19"/>
    </row>
    <row r="15" spans="1:6" ht="15">
      <c r="A15" s="17">
        <v>10102</v>
      </c>
      <c r="B15" s="18" t="s">
        <v>14</v>
      </c>
      <c r="C15" s="73">
        <v>0</v>
      </c>
      <c r="D15" s="73">
        <v>0</v>
      </c>
      <c r="E15" s="19"/>
      <c r="F15" s="19"/>
    </row>
    <row r="16" spans="1:6" ht="15">
      <c r="A16" s="17">
        <v>10103</v>
      </c>
      <c r="B16" s="18" t="s">
        <v>15</v>
      </c>
      <c r="C16" s="73">
        <v>0</v>
      </c>
      <c r="D16" s="73">
        <v>0</v>
      </c>
      <c r="E16" s="19"/>
      <c r="F16" s="19"/>
    </row>
    <row r="17" spans="1:6" ht="15">
      <c r="A17" s="17">
        <v>10104</v>
      </c>
      <c r="B17" s="18" t="s">
        <v>16</v>
      </c>
      <c r="C17" s="73">
        <v>50000</v>
      </c>
      <c r="D17" s="73">
        <v>47360</v>
      </c>
      <c r="E17" s="19"/>
      <c r="F17" s="19"/>
    </row>
    <row r="18" spans="1:6" ht="15">
      <c r="A18" s="17">
        <v>10301</v>
      </c>
      <c r="B18" s="18" t="s">
        <v>17</v>
      </c>
      <c r="C18" s="73">
        <v>11000000</v>
      </c>
      <c r="D18" s="73">
        <v>10560319.19</v>
      </c>
      <c r="E18" s="19"/>
      <c r="F18" s="19"/>
    </row>
    <row r="19" spans="1:6" ht="15">
      <c r="A19" s="17">
        <v>10302</v>
      </c>
      <c r="B19" s="18" t="s">
        <v>18</v>
      </c>
      <c r="C19" s="73">
        <v>0</v>
      </c>
      <c r="D19" s="73">
        <v>0</v>
      </c>
      <c r="E19" s="19"/>
      <c r="F19" s="19"/>
    </row>
    <row r="20" spans="1:6" ht="15">
      <c r="A20" s="20">
        <v>10000</v>
      </c>
      <c r="B20" s="21" t="s">
        <v>19</v>
      </c>
      <c r="C20" s="74">
        <f>SUM(C14:C19)</f>
        <v>1399722000</v>
      </c>
      <c r="D20" s="74">
        <f>SUM(D14:D19)</f>
        <v>1756566509.8200002</v>
      </c>
      <c r="E20" s="19"/>
      <c r="F20" s="19"/>
    </row>
    <row r="21" spans="1:6" ht="15">
      <c r="A21" s="22"/>
      <c r="B21" s="12"/>
      <c r="C21" s="75"/>
      <c r="D21" s="75"/>
      <c r="E21" s="19"/>
      <c r="F21" s="19"/>
    </row>
    <row r="22" spans="1:6" ht="15">
      <c r="A22" s="23" t="s">
        <v>20</v>
      </c>
      <c r="B22" s="13" t="s">
        <v>21</v>
      </c>
      <c r="C22" s="73"/>
      <c r="D22" s="11"/>
      <c r="E22" s="12"/>
      <c r="F22" s="12"/>
    </row>
    <row r="23" spans="1:6" ht="15">
      <c r="A23" s="17">
        <v>20101</v>
      </c>
      <c r="B23" s="18" t="s">
        <v>22</v>
      </c>
      <c r="C23" s="73">
        <v>470311930</v>
      </c>
      <c r="D23" s="73">
        <v>514508709.91</v>
      </c>
      <c r="E23" s="19"/>
      <c r="F23" s="19"/>
    </row>
    <row r="24" spans="1:6" ht="15">
      <c r="A24" s="24">
        <v>20102</v>
      </c>
      <c r="B24" s="25" t="s">
        <v>23</v>
      </c>
      <c r="C24" s="73">
        <v>1524000</v>
      </c>
      <c r="D24" s="73">
        <v>1531509</v>
      </c>
      <c r="E24" s="19"/>
      <c r="F24" s="19"/>
    </row>
    <row r="25" spans="1:6" ht="15">
      <c r="A25" s="17">
        <v>20103</v>
      </c>
      <c r="B25" s="18" t="s">
        <v>24</v>
      </c>
      <c r="C25" s="73">
        <v>23788470</v>
      </c>
      <c r="D25" s="73">
        <v>31091438.16</v>
      </c>
      <c r="E25" s="19"/>
      <c r="F25" s="19"/>
    </row>
    <row r="26" spans="1:6" ht="15">
      <c r="A26" s="17">
        <v>20104</v>
      </c>
      <c r="B26" s="18" t="s">
        <v>25</v>
      </c>
      <c r="C26" s="73">
        <v>4232700</v>
      </c>
      <c r="D26" s="73">
        <v>6597880.31</v>
      </c>
      <c r="E26" s="19"/>
      <c r="F26" s="19"/>
    </row>
    <row r="27" spans="1:6" ht="15">
      <c r="A27" s="17">
        <v>20105</v>
      </c>
      <c r="B27" s="18" t="s">
        <v>26</v>
      </c>
      <c r="C27" s="73">
        <v>10226140</v>
      </c>
      <c r="D27" s="73">
        <v>11084476.42</v>
      </c>
      <c r="E27" s="19"/>
      <c r="F27" s="19"/>
    </row>
    <row r="28" spans="1:6" ht="15">
      <c r="A28" s="26">
        <v>20000</v>
      </c>
      <c r="B28" s="27" t="s">
        <v>27</v>
      </c>
      <c r="C28" s="76">
        <f>SUM(C23:C27)</f>
        <v>510083240</v>
      </c>
      <c r="D28" s="76">
        <f>SUM(D23:D27)</f>
        <v>564814013.8</v>
      </c>
      <c r="E28" s="19"/>
      <c r="F28" s="19"/>
    </row>
    <row r="29" spans="1:6" ht="15">
      <c r="A29" s="22"/>
      <c r="B29" s="12"/>
      <c r="C29" s="75"/>
      <c r="D29" s="75"/>
      <c r="E29" s="19"/>
      <c r="F29" s="19"/>
    </row>
    <row r="30" spans="1:6" ht="15">
      <c r="A30" s="28" t="s">
        <v>28</v>
      </c>
      <c r="B30" s="13" t="s">
        <v>29</v>
      </c>
      <c r="C30" s="73"/>
      <c r="D30" s="73"/>
      <c r="E30" s="19"/>
      <c r="F30" s="19"/>
    </row>
    <row r="31" spans="1:6" ht="15">
      <c r="A31" s="17">
        <v>30100</v>
      </c>
      <c r="B31" s="18" t="s">
        <v>30</v>
      </c>
      <c r="C31" s="73">
        <v>687680340</v>
      </c>
      <c r="D31" s="73">
        <v>803190624.22</v>
      </c>
      <c r="E31" s="19"/>
      <c r="F31" s="19"/>
    </row>
    <row r="32" spans="1:6" ht="25.5">
      <c r="A32" s="24">
        <v>30200</v>
      </c>
      <c r="B32" s="25" t="s">
        <v>31</v>
      </c>
      <c r="C32" s="73">
        <v>300015500</v>
      </c>
      <c r="D32" s="73">
        <v>129015500</v>
      </c>
      <c r="E32" s="19"/>
      <c r="F32" s="19"/>
    </row>
    <row r="33" spans="1:6" ht="15">
      <c r="A33" s="24">
        <v>30300</v>
      </c>
      <c r="B33" s="25" t="s">
        <v>32</v>
      </c>
      <c r="C33" s="73">
        <v>15423870</v>
      </c>
      <c r="D33" s="73">
        <v>15553688.27</v>
      </c>
      <c r="E33" s="19"/>
      <c r="F33" s="19"/>
    </row>
    <row r="34" spans="1:6" ht="15">
      <c r="A34" s="24">
        <v>30400</v>
      </c>
      <c r="B34" s="25" t="s">
        <v>33</v>
      </c>
      <c r="C34" s="73">
        <v>123000840</v>
      </c>
      <c r="D34" s="73">
        <v>154650749.44</v>
      </c>
      <c r="E34" s="19"/>
      <c r="F34" s="19"/>
    </row>
    <row r="35" spans="1:6" ht="15">
      <c r="A35" s="17">
        <v>30500</v>
      </c>
      <c r="B35" s="18" t="s">
        <v>34</v>
      </c>
      <c r="C35" s="73">
        <v>253584410</v>
      </c>
      <c r="D35" s="73">
        <v>241200584.15</v>
      </c>
      <c r="E35" s="19"/>
      <c r="F35" s="19"/>
    </row>
    <row r="36" spans="1:6" ht="15">
      <c r="A36" s="20">
        <v>30000</v>
      </c>
      <c r="B36" s="21" t="s">
        <v>35</v>
      </c>
      <c r="C36" s="74">
        <f>SUM(C31:C35)</f>
        <v>1379704960</v>
      </c>
      <c r="D36" s="74">
        <f>SUM(D31:D35)</f>
        <v>1343611146.0800002</v>
      </c>
      <c r="E36" s="19"/>
      <c r="F36" s="19"/>
    </row>
    <row r="37" spans="1:6" ht="15">
      <c r="A37" s="29"/>
      <c r="B37" s="30"/>
      <c r="C37" s="75"/>
      <c r="D37" s="75"/>
      <c r="E37" s="19"/>
      <c r="F37" s="19"/>
    </row>
    <row r="38" spans="1:6" ht="15">
      <c r="A38" s="28" t="s">
        <v>36</v>
      </c>
      <c r="B38" s="10" t="s">
        <v>37</v>
      </c>
      <c r="C38" s="31"/>
      <c r="D38" s="32"/>
      <c r="E38" s="12"/>
      <c r="F38" s="12"/>
    </row>
    <row r="39" spans="1:6" ht="15">
      <c r="A39" s="17">
        <v>40100</v>
      </c>
      <c r="B39" s="18" t="s">
        <v>38</v>
      </c>
      <c r="C39" s="73">
        <v>150000</v>
      </c>
      <c r="D39" s="73">
        <v>150000</v>
      </c>
      <c r="E39" s="19"/>
      <c r="F39" s="19"/>
    </row>
    <row r="40" spans="1:6" ht="15">
      <c r="A40" s="17">
        <v>40200</v>
      </c>
      <c r="B40" s="18" t="s">
        <v>39</v>
      </c>
      <c r="C40" s="73">
        <v>502760378.74</v>
      </c>
      <c r="D40" s="73">
        <v>617636778.11</v>
      </c>
      <c r="E40" s="19"/>
      <c r="F40" s="19"/>
    </row>
    <row r="41" spans="1:6" ht="15">
      <c r="A41" s="17">
        <v>40300</v>
      </c>
      <c r="B41" s="18" t="s">
        <v>40</v>
      </c>
      <c r="C41" s="73">
        <v>0</v>
      </c>
      <c r="D41" s="73">
        <v>0</v>
      </c>
      <c r="E41" s="19"/>
      <c r="F41" s="19"/>
    </row>
    <row r="42" spans="1:6" ht="15">
      <c r="A42" s="17">
        <v>40400</v>
      </c>
      <c r="B42" s="18" t="s">
        <v>41</v>
      </c>
      <c r="C42" s="73">
        <v>849150764.1</v>
      </c>
      <c r="D42" s="73">
        <v>591446956.28</v>
      </c>
      <c r="E42" s="19"/>
      <c r="F42" s="19"/>
    </row>
    <row r="43" spans="1:6" ht="15">
      <c r="A43" s="24">
        <v>40500</v>
      </c>
      <c r="B43" s="25" t="s">
        <v>42</v>
      </c>
      <c r="C43" s="73">
        <v>190885900</v>
      </c>
      <c r="D43" s="73">
        <v>192602546.28</v>
      </c>
      <c r="E43" s="19"/>
      <c r="F43" s="19"/>
    </row>
    <row r="44" spans="1:6" ht="15">
      <c r="A44" s="20">
        <v>40000</v>
      </c>
      <c r="B44" s="21" t="s">
        <v>43</v>
      </c>
      <c r="C44" s="74">
        <f>SUM(C39:C43)</f>
        <v>1542947042.8400002</v>
      </c>
      <c r="D44" s="74">
        <f>SUM(D39:D43)</f>
        <v>1401836280.6699998</v>
      </c>
      <c r="E44" s="19"/>
      <c r="F44" s="19"/>
    </row>
    <row r="45" spans="1:6" ht="15">
      <c r="A45" s="22"/>
      <c r="B45" s="12"/>
      <c r="C45" s="75"/>
      <c r="D45" s="75"/>
      <c r="E45" s="19"/>
      <c r="F45" s="19"/>
    </row>
    <row r="46" spans="1:6" ht="15">
      <c r="A46" s="28" t="s">
        <v>44</v>
      </c>
      <c r="B46" s="10" t="s">
        <v>45</v>
      </c>
      <c r="C46" s="31"/>
      <c r="D46" s="32"/>
      <c r="E46" s="12"/>
      <c r="F46" s="12"/>
    </row>
    <row r="47" spans="1:6" ht="15">
      <c r="A47" s="17">
        <v>50100</v>
      </c>
      <c r="B47" s="18" t="s">
        <v>46</v>
      </c>
      <c r="C47" s="73">
        <v>85000000</v>
      </c>
      <c r="D47" s="73">
        <v>85000000</v>
      </c>
      <c r="E47" s="19"/>
      <c r="F47" s="19"/>
    </row>
    <row r="48" spans="1:6" ht="15">
      <c r="A48" s="17">
        <v>50200</v>
      </c>
      <c r="B48" s="18" t="s">
        <v>47</v>
      </c>
      <c r="C48" s="73">
        <v>0</v>
      </c>
      <c r="D48" s="73">
        <v>0</v>
      </c>
      <c r="E48" s="19"/>
      <c r="F48" s="19"/>
    </row>
    <row r="49" spans="1:6" ht="15">
      <c r="A49" s="17">
        <v>50300</v>
      </c>
      <c r="B49" s="18" t="s">
        <v>48</v>
      </c>
      <c r="C49" s="73">
        <v>2000000</v>
      </c>
      <c r="D49" s="73">
        <v>4183582.12</v>
      </c>
      <c r="E49" s="19"/>
      <c r="F49" s="19"/>
    </row>
    <row r="50" spans="1:6" ht="15">
      <c r="A50" s="17">
        <v>50400</v>
      </c>
      <c r="B50" s="18" t="s">
        <v>49</v>
      </c>
      <c r="C50" s="73">
        <v>200000000</v>
      </c>
      <c r="D50" s="73">
        <v>210000000</v>
      </c>
      <c r="E50" s="19"/>
      <c r="F50" s="19"/>
    </row>
    <row r="51" spans="1:6" ht="15">
      <c r="A51" s="20">
        <v>50000</v>
      </c>
      <c r="B51" s="21" t="s">
        <v>50</v>
      </c>
      <c r="C51" s="74">
        <f>SUM(C47:C50)</f>
        <v>287000000</v>
      </c>
      <c r="D51" s="74">
        <f>SUM(D47:D50)</f>
        <v>299183582.12</v>
      </c>
      <c r="E51" s="19"/>
      <c r="F51" s="19"/>
    </row>
    <row r="52" spans="1:6" ht="15">
      <c r="A52" s="22"/>
      <c r="B52" s="12"/>
      <c r="C52" s="75"/>
      <c r="D52" s="75"/>
      <c r="E52" s="19"/>
      <c r="F52" s="19"/>
    </row>
    <row r="53" spans="1:6" ht="15">
      <c r="A53" s="28" t="s">
        <v>51</v>
      </c>
      <c r="B53" s="10" t="s">
        <v>52</v>
      </c>
      <c r="C53" s="31"/>
      <c r="D53" s="32"/>
      <c r="E53" s="12"/>
      <c r="F53" s="12"/>
    </row>
    <row r="54" spans="1:6" ht="15">
      <c r="A54" s="17">
        <v>60100</v>
      </c>
      <c r="B54" s="18" t="s">
        <v>137</v>
      </c>
      <c r="C54" s="73">
        <v>0</v>
      </c>
      <c r="D54" s="73">
        <v>0</v>
      </c>
      <c r="E54" s="19"/>
      <c r="F54" s="19"/>
    </row>
    <row r="55" spans="1:6" ht="15">
      <c r="A55" s="17">
        <v>60200</v>
      </c>
      <c r="B55" s="18" t="s">
        <v>138</v>
      </c>
      <c r="C55" s="73">
        <v>0</v>
      </c>
      <c r="D55" s="73">
        <v>0</v>
      </c>
      <c r="E55" s="19"/>
      <c r="F55" s="19"/>
    </row>
    <row r="56" spans="1:6" ht="15">
      <c r="A56" s="17">
        <v>60300</v>
      </c>
      <c r="B56" s="18" t="s">
        <v>139</v>
      </c>
      <c r="C56" s="73">
        <v>330055654.1</v>
      </c>
      <c r="D56" s="73">
        <v>411958595.5</v>
      </c>
      <c r="E56" s="19"/>
      <c r="F56" s="19"/>
    </row>
    <row r="57" spans="1:6" ht="15">
      <c r="A57" s="17">
        <v>60400</v>
      </c>
      <c r="B57" s="18" t="s">
        <v>140</v>
      </c>
      <c r="C57" s="73">
        <v>0</v>
      </c>
      <c r="D57" s="73">
        <v>0</v>
      </c>
      <c r="E57" s="19"/>
      <c r="F57" s="19"/>
    </row>
    <row r="58" spans="1:6" ht="15">
      <c r="A58" s="20">
        <v>60000</v>
      </c>
      <c r="B58" s="21" t="s">
        <v>53</v>
      </c>
      <c r="C58" s="74">
        <f>SUM(C54:C57)</f>
        <v>330055654.1</v>
      </c>
      <c r="D58" s="74">
        <f>SUM(D54:D57)</f>
        <v>411958595.5</v>
      </c>
      <c r="E58" s="19"/>
      <c r="F58" s="19"/>
    </row>
    <row r="59" spans="1:6" ht="15">
      <c r="A59" s="22"/>
      <c r="B59" s="12"/>
      <c r="C59" s="75"/>
      <c r="D59" s="75"/>
      <c r="E59" s="19"/>
      <c r="F59" s="19"/>
    </row>
    <row r="60" spans="1:6" ht="15">
      <c r="A60" s="28" t="s">
        <v>54</v>
      </c>
      <c r="B60" s="10" t="s">
        <v>55</v>
      </c>
      <c r="C60" s="31"/>
      <c r="D60" s="32"/>
      <c r="E60" s="12"/>
      <c r="F60" s="12"/>
    </row>
    <row r="61" spans="1:6" ht="15">
      <c r="A61" s="17">
        <v>70100</v>
      </c>
      <c r="B61" s="18" t="s">
        <v>56</v>
      </c>
      <c r="C61" s="73">
        <v>789000000</v>
      </c>
      <c r="D61" s="73">
        <v>789000000</v>
      </c>
      <c r="E61" s="19"/>
      <c r="F61" s="19"/>
    </row>
    <row r="62" spans="1:6" ht="15">
      <c r="A62" s="33">
        <v>70000</v>
      </c>
      <c r="B62" s="21" t="s">
        <v>57</v>
      </c>
      <c r="C62" s="74">
        <f>SUM(C61)</f>
        <v>789000000</v>
      </c>
      <c r="D62" s="74">
        <f>SUM(D61)</f>
        <v>789000000</v>
      </c>
      <c r="E62" s="19"/>
      <c r="F62" s="19"/>
    </row>
    <row r="63" spans="1:6" ht="15">
      <c r="A63" s="22"/>
      <c r="B63" s="12"/>
      <c r="C63" s="75"/>
      <c r="D63" s="75"/>
      <c r="E63" s="19"/>
      <c r="F63" s="19"/>
    </row>
    <row r="64" spans="1:6" ht="15">
      <c r="A64" s="28" t="s">
        <v>58</v>
      </c>
      <c r="B64" s="10" t="s">
        <v>59</v>
      </c>
      <c r="C64" s="31"/>
      <c r="D64" s="32"/>
      <c r="E64" s="12"/>
      <c r="F64" s="12"/>
    </row>
    <row r="65" spans="1:6" ht="15">
      <c r="A65" s="17">
        <v>90100</v>
      </c>
      <c r="B65" s="18" t="s">
        <v>60</v>
      </c>
      <c r="C65" s="73">
        <v>315615100</v>
      </c>
      <c r="D65" s="73">
        <v>325522156.64</v>
      </c>
      <c r="E65" s="19"/>
      <c r="F65" s="19"/>
    </row>
    <row r="66" spans="1:6" ht="15">
      <c r="A66" s="17">
        <v>90200</v>
      </c>
      <c r="B66" s="18" t="s">
        <v>61</v>
      </c>
      <c r="C66" s="73">
        <v>69101350</v>
      </c>
      <c r="D66" s="73">
        <v>114266675.43</v>
      </c>
      <c r="E66" s="19"/>
      <c r="F66" s="19"/>
    </row>
    <row r="67" spans="1:6" ht="15">
      <c r="A67" s="33">
        <v>90000</v>
      </c>
      <c r="B67" s="21" t="s">
        <v>62</v>
      </c>
      <c r="C67" s="74">
        <f>SUM(C65:C66)</f>
        <v>384716450</v>
      </c>
      <c r="D67" s="74">
        <f>SUM(D65:D66)</f>
        <v>439788832.07</v>
      </c>
      <c r="E67" s="19"/>
      <c r="F67" s="19"/>
    </row>
    <row r="68" spans="1:6" ht="23.25" customHeight="1">
      <c r="A68" s="34"/>
      <c r="B68" s="35" t="s">
        <v>63</v>
      </c>
      <c r="C68" s="36">
        <f>+C20+C28+C36+C44+C51+C58+C62+C67</f>
        <v>6623229346.940001</v>
      </c>
      <c r="D68" s="36">
        <f>+D20+D28+D36+D44+D51+D58+D62+D67</f>
        <v>7006758960.059999</v>
      </c>
      <c r="E68" s="37"/>
      <c r="F68" s="37"/>
    </row>
    <row r="69" spans="1:6" ht="23.25" customHeight="1">
      <c r="A69" s="34"/>
      <c r="B69" s="35" t="s">
        <v>64</v>
      </c>
      <c r="C69" s="36">
        <f>+C68+C8+C9+C10</f>
        <v>7193917937.3</v>
      </c>
      <c r="D69" s="36">
        <f>+D68+D11</f>
        <v>8147920196.03</v>
      </c>
      <c r="E69" s="37"/>
      <c r="F69" s="37"/>
    </row>
    <row r="70" spans="1:6" ht="15">
      <c r="A70" s="38"/>
      <c r="B70" s="38"/>
      <c r="C70" s="38"/>
      <c r="D70" s="38"/>
      <c r="E70" s="12"/>
      <c r="F70" s="12"/>
    </row>
  </sheetData>
  <sheetProtection/>
  <mergeCells count="2">
    <mergeCell ref="A2:D2"/>
    <mergeCell ref="A1:B1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25">
      <selection activeCell="B54" sqref="B54:B57"/>
    </sheetView>
  </sheetViews>
  <sheetFormatPr defaultColWidth="9.140625" defaultRowHeight="15"/>
  <cols>
    <col min="1" max="1" width="13.7109375" style="0" customWidth="1"/>
    <col min="2" max="2" width="67.8515625" style="0" customWidth="1"/>
    <col min="3" max="3" width="26.00390625" style="0" customWidth="1"/>
    <col min="4" max="4" width="25.28125" style="0" customWidth="1"/>
    <col min="5" max="5" width="28.00390625" style="2" customWidth="1"/>
    <col min="6" max="6" width="25.28125" style="2" customWidth="1"/>
  </cols>
  <sheetData>
    <row r="1" spans="1:10" ht="54.75" customHeight="1">
      <c r="A1" s="85" t="s">
        <v>65</v>
      </c>
      <c r="B1" s="85"/>
      <c r="C1" s="71"/>
      <c r="D1" s="71"/>
      <c r="E1" s="71"/>
      <c r="F1" s="71"/>
      <c r="G1" s="71"/>
      <c r="H1" s="71"/>
      <c r="I1" s="71"/>
      <c r="J1" s="71"/>
    </row>
    <row r="2" spans="1:6" ht="15">
      <c r="A2" s="84" t="s">
        <v>0</v>
      </c>
      <c r="B2" s="84"/>
      <c r="C2" s="84"/>
      <c r="D2" s="84"/>
      <c r="E2"/>
      <c r="F2"/>
    </row>
    <row r="3" spans="5:6" ht="15">
      <c r="E3"/>
      <c r="F3"/>
    </row>
    <row r="4" ht="18.75">
      <c r="A4" s="1" t="s">
        <v>1</v>
      </c>
    </row>
    <row r="5" spans="1:3" ht="18.75">
      <c r="A5" s="1"/>
      <c r="B5" s="3" t="s">
        <v>2</v>
      </c>
      <c r="C5" s="4">
        <v>2019</v>
      </c>
    </row>
    <row r="7" spans="1:6" ht="28.5" customHeight="1">
      <c r="A7" s="5" t="s">
        <v>3</v>
      </c>
      <c r="B7" s="6" t="s">
        <v>4</v>
      </c>
      <c r="C7" s="7" t="s">
        <v>5</v>
      </c>
      <c r="D7" s="7" t="s">
        <v>6</v>
      </c>
      <c r="E7" s="8"/>
      <c r="F7" s="8"/>
    </row>
    <row r="8" spans="1:6" ht="15">
      <c r="A8" s="9"/>
      <c r="B8" s="10" t="s">
        <v>7</v>
      </c>
      <c r="C8" s="73">
        <v>20500000</v>
      </c>
      <c r="D8" s="11"/>
      <c r="E8" s="12"/>
      <c r="F8" s="12"/>
    </row>
    <row r="9" spans="1:6" ht="15">
      <c r="A9" s="9"/>
      <c r="B9" s="13" t="s">
        <v>8</v>
      </c>
      <c r="C9" s="73">
        <v>291691712.98</v>
      </c>
      <c r="D9" s="11"/>
      <c r="E9" s="12"/>
      <c r="F9" s="12"/>
    </row>
    <row r="10" spans="1:6" ht="15">
      <c r="A10" s="9"/>
      <c r="B10" s="13" t="s">
        <v>9</v>
      </c>
      <c r="C10" s="73">
        <v>0</v>
      </c>
      <c r="D10" s="11"/>
      <c r="E10" s="12"/>
      <c r="F10" s="12"/>
    </row>
    <row r="11" spans="1:6" ht="15">
      <c r="A11" s="9"/>
      <c r="B11" s="13" t="s">
        <v>10</v>
      </c>
      <c r="C11" s="73"/>
      <c r="D11" s="73">
        <v>0</v>
      </c>
      <c r="E11" s="12"/>
      <c r="F11" s="12"/>
    </row>
    <row r="12" spans="1:6" ht="15">
      <c r="A12" s="9"/>
      <c r="B12" s="14"/>
      <c r="C12" s="73"/>
      <c r="D12" s="11"/>
      <c r="E12" s="12"/>
      <c r="F12" s="12"/>
    </row>
    <row r="13" spans="1:6" ht="15">
      <c r="A13" s="15" t="s">
        <v>11</v>
      </c>
      <c r="B13" s="13" t="s">
        <v>12</v>
      </c>
      <c r="C13" s="16"/>
      <c r="D13" s="11"/>
      <c r="E13" s="12"/>
      <c r="F13" s="12"/>
    </row>
    <row r="14" spans="1:6" ht="15">
      <c r="A14" s="17">
        <v>10101</v>
      </c>
      <c r="B14" s="18" t="s">
        <v>13</v>
      </c>
      <c r="C14" s="73">
        <v>1377172000</v>
      </c>
      <c r="D14" s="73">
        <v>0</v>
      </c>
      <c r="E14" s="19"/>
      <c r="F14" s="19"/>
    </row>
    <row r="15" spans="1:6" ht="15">
      <c r="A15" s="17">
        <v>10102</v>
      </c>
      <c r="B15" s="18" t="s">
        <v>14</v>
      </c>
      <c r="C15" s="73">
        <v>0</v>
      </c>
      <c r="D15" s="73">
        <v>0</v>
      </c>
      <c r="E15" s="19"/>
      <c r="F15" s="19"/>
    </row>
    <row r="16" spans="1:6" ht="15">
      <c r="A16" s="17">
        <v>10103</v>
      </c>
      <c r="B16" s="18" t="s">
        <v>15</v>
      </c>
      <c r="C16" s="73">
        <v>0</v>
      </c>
      <c r="D16" s="73">
        <v>0</v>
      </c>
      <c r="E16" s="19"/>
      <c r="F16" s="19"/>
    </row>
    <row r="17" spans="1:6" ht="15">
      <c r="A17" s="17">
        <v>10104</v>
      </c>
      <c r="B17" s="18" t="s">
        <v>16</v>
      </c>
      <c r="C17" s="73">
        <v>50000</v>
      </c>
      <c r="D17" s="73">
        <v>0</v>
      </c>
      <c r="E17" s="19"/>
      <c r="F17" s="19"/>
    </row>
    <row r="18" spans="1:6" ht="15">
      <c r="A18" s="17">
        <v>10301</v>
      </c>
      <c r="B18" s="18" t="s">
        <v>17</v>
      </c>
      <c r="C18" s="73">
        <v>11000000</v>
      </c>
      <c r="D18" s="73">
        <v>0</v>
      </c>
      <c r="E18" s="19"/>
      <c r="F18" s="19"/>
    </row>
    <row r="19" spans="1:6" ht="15">
      <c r="A19" s="17">
        <v>10302</v>
      </c>
      <c r="B19" s="18" t="s">
        <v>18</v>
      </c>
      <c r="C19" s="73">
        <v>0</v>
      </c>
      <c r="D19" s="73">
        <v>0</v>
      </c>
      <c r="E19" s="19"/>
      <c r="F19" s="19"/>
    </row>
    <row r="20" spans="1:6" ht="15">
      <c r="A20" s="20">
        <v>10000</v>
      </c>
      <c r="B20" s="21" t="s">
        <v>19</v>
      </c>
      <c r="C20" s="74">
        <f>SUM(C14:C19)</f>
        <v>1388222000</v>
      </c>
      <c r="D20" s="74">
        <f>SUM(D14:D19)</f>
        <v>0</v>
      </c>
      <c r="E20" s="19"/>
      <c r="F20" s="19"/>
    </row>
    <row r="21" spans="1:6" ht="15">
      <c r="A21" s="22"/>
      <c r="B21" s="12"/>
      <c r="C21" s="75"/>
      <c r="D21" s="75"/>
      <c r="E21" s="19"/>
      <c r="F21" s="19"/>
    </row>
    <row r="22" spans="1:6" ht="15">
      <c r="A22" s="23" t="s">
        <v>20</v>
      </c>
      <c r="B22" s="13" t="s">
        <v>21</v>
      </c>
      <c r="C22" s="73"/>
      <c r="D22" s="11"/>
      <c r="E22" s="12"/>
      <c r="F22" s="12"/>
    </row>
    <row r="23" spans="1:6" ht="15">
      <c r="A23" s="17">
        <v>20101</v>
      </c>
      <c r="B23" s="18" t="s">
        <v>22</v>
      </c>
      <c r="C23" s="73">
        <v>454834220</v>
      </c>
      <c r="D23" s="73">
        <v>0</v>
      </c>
      <c r="E23" s="19"/>
      <c r="F23" s="19"/>
    </row>
    <row r="24" spans="1:6" ht="15">
      <c r="A24" s="24">
        <v>20102</v>
      </c>
      <c r="B24" s="25" t="s">
        <v>23</v>
      </c>
      <c r="C24" s="73">
        <v>1524000</v>
      </c>
      <c r="D24" s="73">
        <v>0</v>
      </c>
      <c r="E24" s="19"/>
      <c r="F24" s="19"/>
    </row>
    <row r="25" spans="1:6" ht="15">
      <c r="A25" s="17">
        <v>20103</v>
      </c>
      <c r="B25" s="18" t="s">
        <v>24</v>
      </c>
      <c r="C25" s="73">
        <v>22016000</v>
      </c>
      <c r="D25" s="73">
        <v>0</v>
      </c>
      <c r="E25" s="19"/>
      <c r="F25" s="19"/>
    </row>
    <row r="26" spans="1:6" ht="15">
      <c r="A26" s="17">
        <v>20104</v>
      </c>
      <c r="B26" s="18" t="s">
        <v>25</v>
      </c>
      <c r="C26" s="73">
        <v>4233850</v>
      </c>
      <c r="D26" s="73">
        <v>0</v>
      </c>
      <c r="E26" s="19"/>
      <c r="F26" s="19"/>
    </row>
    <row r="27" spans="1:6" ht="15">
      <c r="A27" s="17">
        <v>20105</v>
      </c>
      <c r="B27" s="18" t="s">
        <v>26</v>
      </c>
      <c r="C27" s="73">
        <v>8660140</v>
      </c>
      <c r="D27" s="73">
        <v>0</v>
      </c>
      <c r="E27" s="19"/>
      <c r="F27" s="19"/>
    </row>
    <row r="28" spans="1:6" ht="15">
      <c r="A28" s="26">
        <v>20000</v>
      </c>
      <c r="B28" s="27" t="s">
        <v>27</v>
      </c>
      <c r="C28" s="76">
        <f>SUM(C23:C27)</f>
        <v>491268210</v>
      </c>
      <c r="D28" s="76">
        <f>SUM(D23:D27)</f>
        <v>0</v>
      </c>
      <c r="E28" s="19"/>
      <c r="F28" s="19"/>
    </row>
    <row r="29" spans="1:6" ht="15">
      <c r="A29" s="22"/>
      <c r="B29" s="12"/>
      <c r="C29" s="75"/>
      <c r="D29" s="75"/>
      <c r="E29" s="19"/>
      <c r="F29" s="19"/>
    </row>
    <row r="30" spans="1:6" ht="15">
      <c r="A30" s="28" t="s">
        <v>28</v>
      </c>
      <c r="B30" s="13" t="s">
        <v>29</v>
      </c>
      <c r="C30" s="73"/>
      <c r="D30" s="73"/>
      <c r="E30" s="19"/>
      <c r="F30" s="19"/>
    </row>
    <row r="31" spans="1:6" ht="15">
      <c r="A31" s="17">
        <v>30100</v>
      </c>
      <c r="B31" s="18" t="s">
        <v>30</v>
      </c>
      <c r="C31" s="73">
        <v>728986360</v>
      </c>
      <c r="D31" s="73">
        <v>0</v>
      </c>
      <c r="E31" s="19"/>
      <c r="F31" s="19"/>
    </row>
    <row r="32" spans="1:6" ht="25.5">
      <c r="A32" s="24">
        <v>30200</v>
      </c>
      <c r="B32" s="25" t="s">
        <v>31</v>
      </c>
      <c r="C32" s="73">
        <v>300353800</v>
      </c>
      <c r="D32" s="73">
        <v>0</v>
      </c>
      <c r="E32" s="19"/>
      <c r="F32" s="19"/>
    </row>
    <row r="33" spans="1:6" ht="15">
      <c r="A33" s="24">
        <v>30300</v>
      </c>
      <c r="B33" s="25" t="s">
        <v>32</v>
      </c>
      <c r="C33" s="73">
        <v>15452470</v>
      </c>
      <c r="D33" s="73">
        <v>0</v>
      </c>
      <c r="E33" s="19"/>
      <c r="F33" s="19"/>
    </row>
    <row r="34" spans="1:6" ht="15">
      <c r="A34" s="24">
        <v>30400</v>
      </c>
      <c r="B34" s="25" t="s">
        <v>33</v>
      </c>
      <c r="C34" s="73">
        <v>132000840</v>
      </c>
      <c r="D34" s="73">
        <v>0</v>
      </c>
      <c r="E34" s="19"/>
      <c r="F34" s="19"/>
    </row>
    <row r="35" spans="1:6" ht="15">
      <c r="A35" s="17">
        <v>30500</v>
      </c>
      <c r="B35" s="18" t="s">
        <v>34</v>
      </c>
      <c r="C35" s="73">
        <v>265372910</v>
      </c>
      <c r="D35" s="73">
        <v>0</v>
      </c>
      <c r="E35" s="19"/>
      <c r="F35" s="19"/>
    </row>
    <row r="36" spans="1:6" ht="15">
      <c r="A36" s="20">
        <v>30000</v>
      </c>
      <c r="B36" s="21" t="s">
        <v>35</v>
      </c>
      <c r="C36" s="74">
        <f>SUM(C31:C35)</f>
        <v>1442166380</v>
      </c>
      <c r="D36" s="74">
        <f>SUM(D31:D35)</f>
        <v>0</v>
      </c>
      <c r="E36" s="19"/>
      <c r="F36" s="19"/>
    </row>
    <row r="37" spans="1:6" ht="15">
      <c r="A37" s="29"/>
      <c r="B37" s="30"/>
      <c r="C37" s="75"/>
      <c r="D37" s="75"/>
      <c r="E37" s="19"/>
      <c r="F37" s="19"/>
    </row>
    <row r="38" spans="1:6" ht="15">
      <c r="A38" s="28" t="s">
        <v>36</v>
      </c>
      <c r="B38" s="10" t="s">
        <v>37</v>
      </c>
      <c r="C38" s="31"/>
      <c r="D38" s="32"/>
      <c r="E38" s="12"/>
      <c r="F38" s="12"/>
    </row>
    <row r="39" spans="1:6" ht="15">
      <c r="A39" s="17">
        <v>40100</v>
      </c>
      <c r="B39" s="18" t="s">
        <v>38</v>
      </c>
      <c r="C39" s="73">
        <v>100000</v>
      </c>
      <c r="D39" s="73">
        <v>0</v>
      </c>
      <c r="E39" s="19"/>
      <c r="F39" s="19"/>
    </row>
    <row r="40" spans="1:6" ht="15">
      <c r="A40" s="17">
        <v>40200</v>
      </c>
      <c r="B40" s="18" t="s">
        <v>39</v>
      </c>
      <c r="C40" s="73">
        <v>163629761.32</v>
      </c>
      <c r="D40" s="73">
        <v>0</v>
      </c>
      <c r="E40" s="19"/>
      <c r="F40" s="19"/>
    </row>
    <row r="41" spans="1:6" ht="15">
      <c r="A41" s="17">
        <v>40300</v>
      </c>
      <c r="B41" s="18" t="s">
        <v>40</v>
      </c>
      <c r="C41" s="73">
        <v>0</v>
      </c>
      <c r="D41" s="73">
        <v>0</v>
      </c>
      <c r="E41" s="19"/>
      <c r="F41" s="19"/>
    </row>
    <row r="42" spans="1:6" ht="15">
      <c r="A42" s="17">
        <v>40400</v>
      </c>
      <c r="B42" s="18" t="s">
        <v>41</v>
      </c>
      <c r="C42" s="73">
        <v>1551427730.31</v>
      </c>
      <c r="D42" s="73">
        <v>0</v>
      </c>
      <c r="E42" s="19"/>
      <c r="F42" s="19"/>
    </row>
    <row r="43" spans="1:6" ht="15">
      <c r="A43" s="24">
        <v>40500</v>
      </c>
      <c r="B43" s="25" t="s">
        <v>42</v>
      </c>
      <c r="C43" s="73">
        <v>105445000</v>
      </c>
      <c r="D43" s="73">
        <v>0</v>
      </c>
      <c r="E43" s="19"/>
      <c r="F43" s="19"/>
    </row>
    <row r="44" spans="1:6" ht="15">
      <c r="A44" s="20">
        <v>40000</v>
      </c>
      <c r="B44" s="21" t="s">
        <v>43</v>
      </c>
      <c r="C44" s="74">
        <f>SUM(C39:C43)</f>
        <v>1820602491.6299999</v>
      </c>
      <c r="D44" s="74">
        <f>SUM(D39:D43)</f>
        <v>0</v>
      </c>
      <c r="E44" s="19"/>
      <c r="F44" s="19"/>
    </row>
    <row r="45" spans="1:6" ht="15">
      <c r="A45" s="22"/>
      <c r="B45" s="12"/>
      <c r="C45" s="75"/>
      <c r="D45" s="75"/>
      <c r="E45" s="19"/>
      <c r="F45" s="19"/>
    </row>
    <row r="46" spans="1:6" ht="15">
      <c r="A46" s="28" t="s">
        <v>44</v>
      </c>
      <c r="B46" s="10" t="s">
        <v>45</v>
      </c>
      <c r="C46" s="31"/>
      <c r="D46" s="32"/>
      <c r="E46" s="12"/>
      <c r="F46" s="12"/>
    </row>
    <row r="47" spans="1:6" ht="15">
      <c r="A47" s="17">
        <v>50100</v>
      </c>
      <c r="B47" s="18" t="s">
        <v>46</v>
      </c>
      <c r="C47" s="73">
        <v>0</v>
      </c>
      <c r="D47" s="73">
        <v>0</v>
      </c>
      <c r="E47" s="19"/>
      <c r="F47" s="19"/>
    </row>
    <row r="48" spans="1:6" ht="15">
      <c r="A48" s="17">
        <v>50200</v>
      </c>
      <c r="B48" s="18" t="s">
        <v>47</v>
      </c>
      <c r="C48" s="73">
        <v>0</v>
      </c>
      <c r="D48" s="73">
        <v>0</v>
      </c>
      <c r="E48" s="19"/>
      <c r="F48" s="19"/>
    </row>
    <row r="49" spans="1:6" ht="15">
      <c r="A49" s="17">
        <v>50300</v>
      </c>
      <c r="B49" s="18" t="s">
        <v>48</v>
      </c>
      <c r="C49" s="73">
        <v>2000000</v>
      </c>
      <c r="D49" s="73">
        <v>0</v>
      </c>
      <c r="E49" s="19"/>
      <c r="F49" s="19"/>
    </row>
    <row r="50" spans="1:6" ht="15">
      <c r="A50" s="17">
        <v>50400</v>
      </c>
      <c r="B50" s="18" t="s">
        <v>49</v>
      </c>
      <c r="C50" s="73">
        <v>200000000</v>
      </c>
      <c r="D50" s="73">
        <v>0</v>
      </c>
      <c r="E50" s="19"/>
      <c r="F50" s="19"/>
    </row>
    <row r="51" spans="1:6" ht="15">
      <c r="A51" s="20">
        <v>50000</v>
      </c>
      <c r="B51" s="21" t="s">
        <v>50</v>
      </c>
      <c r="C51" s="74">
        <f>SUM(C47:C50)</f>
        <v>202000000</v>
      </c>
      <c r="D51" s="74">
        <f>SUM(D47:D50)</f>
        <v>0</v>
      </c>
      <c r="E51" s="19"/>
      <c r="F51" s="19"/>
    </row>
    <row r="52" spans="1:6" ht="15">
      <c r="A52" s="22"/>
      <c r="B52" s="12"/>
      <c r="C52" s="75"/>
      <c r="D52" s="75"/>
      <c r="E52" s="19"/>
      <c r="F52" s="19"/>
    </row>
    <row r="53" spans="1:6" ht="15">
      <c r="A53" s="28" t="s">
        <v>51</v>
      </c>
      <c r="B53" s="10" t="s">
        <v>52</v>
      </c>
      <c r="C53" s="31"/>
      <c r="D53" s="32"/>
      <c r="E53" s="12"/>
      <c r="F53" s="12"/>
    </row>
    <row r="54" spans="1:6" ht="15">
      <c r="A54" s="17">
        <v>60100</v>
      </c>
      <c r="B54" s="18" t="s">
        <v>137</v>
      </c>
      <c r="C54" s="73">
        <v>0</v>
      </c>
      <c r="D54" s="73">
        <v>0</v>
      </c>
      <c r="E54" s="19"/>
      <c r="F54" s="19"/>
    </row>
    <row r="55" spans="1:6" ht="15">
      <c r="A55" s="17">
        <v>60200</v>
      </c>
      <c r="B55" s="18" t="s">
        <v>138</v>
      </c>
      <c r="C55" s="73">
        <v>0</v>
      </c>
      <c r="D55" s="73">
        <v>0</v>
      </c>
      <c r="E55" s="19"/>
      <c r="F55" s="19"/>
    </row>
    <row r="56" spans="1:6" ht="15">
      <c r="A56" s="17">
        <v>60300</v>
      </c>
      <c r="B56" s="18" t="s">
        <v>139</v>
      </c>
      <c r="C56" s="73">
        <v>387205577.91</v>
      </c>
      <c r="D56" s="73">
        <v>0</v>
      </c>
      <c r="E56" s="19"/>
      <c r="F56" s="19"/>
    </row>
    <row r="57" spans="1:6" ht="15">
      <c r="A57" s="17">
        <v>60400</v>
      </c>
      <c r="B57" s="18" t="s">
        <v>140</v>
      </c>
      <c r="C57" s="73">
        <v>0</v>
      </c>
      <c r="D57" s="73">
        <v>0</v>
      </c>
      <c r="E57" s="19"/>
      <c r="F57" s="19"/>
    </row>
    <row r="58" spans="1:6" ht="15">
      <c r="A58" s="20">
        <v>60000</v>
      </c>
      <c r="B58" s="21" t="s">
        <v>53</v>
      </c>
      <c r="C58" s="74">
        <f>SUM(C54:C57)</f>
        <v>387205577.91</v>
      </c>
      <c r="D58" s="74">
        <f>SUM(D54:D57)</f>
        <v>0</v>
      </c>
      <c r="E58" s="19"/>
      <c r="F58" s="19"/>
    </row>
    <row r="59" spans="1:6" ht="15">
      <c r="A59" s="22"/>
      <c r="B59" s="12"/>
      <c r="C59" s="75"/>
      <c r="D59" s="75"/>
      <c r="E59" s="19"/>
      <c r="F59" s="19"/>
    </row>
    <row r="60" spans="1:6" ht="15">
      <c r="A60" s="28" t="s">
        <v>54</v>
      </c>
      <c r="B60" s="10" t="s">
        <v>55</v>
      </c>
      <c r="C60" s="31"/>
      <c r="D60" s="32"/>
      <c r="E60" s="12"/>
      <c r="F60" s="12"/>
    </row>
    <row r="61" spans="1:6" ht="15">
      <c r="A61" s="17">
        <v>70100</v>
      </c>
      <c r="B61" s="18" t="s">
        <v>56</v>
      </c>
      <c r="C61" s="73">
        <v>789000000</v>
      </c>
      <c r="D61" s="73">
        <v>0</v>
      </c>
      <c r="E61" s="19"/>
      <c r="F61" s="19"/>
    </row>
    <row r="62" spans="1:6" ht="15">
      <c r="A62" s="33">
        <v>70000</v>
      </c>
      <c r="B62" s="21" t="s">
        <v>57</v>
      </c>
      <c r="C62" s="74">
        <f>SUM(C61)</f>
        <v>789000000</v>
      </c>
      <c r="D62" s="74">
        <f>SUM(D61)</f>
        <v>0</v>
      </c>
      <c r="E62" s="19"/>
      <c r="F62" s="19"/>
    </row>
    <row r="63" spans="1:6" ht="15">
      <c r="A63" s="22"/>
      <c r="B63" s="12"/>
      <c r="C63" s="75"/>
      <c r="D63" s="75"/>
      <c r="E63" s="19"/>
      <c r="F63" s="19"/>
    </row>
    <row r="64" spans="1:6" ht="15">
      <c r="A64" s="28" t="s">
        <v>58</v>
      </c>
      <c r="B64" s="10" t="s">
        <v>59</v>
      </c>
      <c r="C64" s="31"/>
      <c r="D64" s="32"/>
      <c r="E64" s="12"/>
      <c r="F64" s="12"/>
    </row>
    <row r="65" spans="1:6" ht="15">
      <c r="A65" s="17">
        <v>90100</v>
      </c>
      <c r="B65" s="18" t="s">
        <v>60</v>
      </c>
      <c r="C65" s="73">
        <v>315615100</v>
      </c>
      <c r="D65" s="73">
        <v>0</v>
      </c>
      <c r="E65" s="19"/>
      <c r="F65" s="19"/>
    </row>
    <row r="66" spans="1:6" ht="15">
      <c r="A66" s="17">
        <v>90200</v>
      </c>
      <c r="B66" s="18" t="s">
        <v>61</v>
      </c>
      <c r="C66" s="73">
        <v>54101350</v>
      </c>
      <c r="D66" s="73">
        <v>0</v>
      </c>
      <c r="E66" s="19"/>
      <c r="F66" s="19"/>
    </row>
    <row r="67" spans="1:6" ht="15">
      <c r="A67" s="33">
        <v>90000</v>
      </c>
      <c r="B67" s="21" t="s">
        <v>62</v>
      </c>
      <c r="C67" s="74">
        <f>SUM(C65:C66)</f>
        <v>369716450</v>
      </c>
      <c r="D67" s="74">
        <f>SUM(D65:D66)</f>
        <v>0</v>
      </c>
      <c r="E67" s="19"/>
      <c r="F67" s="19"/>
    </row>
    <row r="68" spans="1:6" ht="23.25" customHeight="1">
      <c r="A68" s="34"/>
      <c r="B68" s="35" t="s">
        <v>63</v>
      </c>
      <c r="C68" s="36">
        <f>+C20+C28+C36+C44+C51+C58+C62+C67</f>
        <v>6890181109.54</v>
      </c>
      <c r="D68" s="36">
        <f>+D20+D28+D36+D44+D51+D58+D62+D67</f>
        <v>0</v>
      </c>
      <c r="E68" s="37"/>
      <c r="F68" s="37"/>
    </row>
    <row r="69" spans="1:6" ht="23.25" customHeight="1">
      <c r="A69" s="34"/>
      <c r="B69" s="35" t="s">
        <v>64</v>
      </c>
      <c r="C69" s="36">
        <f>+C68+C8+C9+C10</f>
        <v>7202372822.52</v>
      </c>
      <c r="D69" s="36">
        <f>+D68+D11</f>
        <v>0</v>
      </c>
      <c r="E69" s="37"/>
      <c r="F69" s="37"/>
    </row>
    <row r="70" spans="1:6" ht="15">
      <c r="A70" s="38"/>
      <c r="B70" s="38"/>
      <c r="C70" s="38"/>
      <c r="D70" s="38"/>
      <c r="E70" s="12"/>
      <c r="F70" s="12"/>
    </row>
  </sheetData>
  <sheetProtection/>
  <mergeCells count="2">
    <mergeCell ref="A2:D2"/>
    <mergeCell ref="A1:B1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39">
      <selection activeCell="B56" sqref="B56"/>
    </sheetView>
  </sheetViews>
  <sheetFormatPr defaultColWidth="9.140625" defaultRowHeight="15"/>
  <cols>
    <col min="1" max="1" width="13.8515625" style="0" customWidth="1"/>
    <col min="2" max="2" width="70.421875" style="0" customWidth="1"/>
    <col min="3" max="3" width="26.00390625" style="0" customWidth="1"/>
    <col min="4" max="4" width="25.140625" style="0" customWidth="1"/>
    <col min="5" max="5" width="28.00390625" style="2" customWidth="1"/>
    <col min="6" max="6" width="25.28125" style="2" customWidth="1"/>
  </cols>
  <sheetData>
    <row r="1" spans="1:10" ht="52.5" customHeight="1">
      <c r="A1" s="85" t="s">
        <v>65</v>
      </c>
      <c r="B1" s="85"/>
      <c r="C1" s="72"/>
      <c r="D1" s="72"/>
      <c r="E1" s="72"/>
      <c r="F1" s="72"/>
      <c r="G1" s="72"/>
      <c r="H1" s="72"/>
      <c r="I1" s="72"/>
      <c r="J1" s="72"/>
    </row>
    <row r="2" spans="1:6" ht="15">
      <c r="A2" s="84" t="s">
        <v>0</v>
      </c>
      <c r="B2" s="84"/>
      <c r="C2" s="84"/>
      <c r="D2" s="84"/>
      <c r="E2"/>
      <c r="F2"/>
    </row>
    <row r="3" spans="5:6" ht="15">
      <c r="E3"/>
      <c r="F3"/>
    </row>
    <row r="4" ht="18.75">
      <c r="A4" s="1" t="s">
        <v>1</v>
      </c>
    </row>
    <row r="5" spans="1:3" ht="18.75">
      <c r="A5" s="1"/>
      <c r="B5" s="3" t="s">
        <v>2</v>
      </c>
      <c r="C5" s="4">
        <v>2020</v>
      </c>
    </row>
    <row r="7" spans="1:6" ht="24" customHeight="1">
      <c r="A7" s="5" t="s">
        <v>3</v>
      </c>
      <c r="B7" s="6" t="s">
        <v>4</v>
      </c>
      <c r="C7" s="7" t="s">
        <v>5</v>
      </c>
      <c r="D7" s="7" t="s">
        <v>6</v>
      </c>
      <c r="E7" s="8"/>
      <c r="F7" s="8"/>
    </row>
    <row r="8" spans="1:6" ht="15">
      <c r="A8" s="9"/>
      <c r="B8" s="10" t="s">
        <v>7</v>
      </c>
      <c r="C8" s="73">
        <v>20500000</v>
      </c>
      <c r="D8" s="11"/>
      <c r="E8" s="12"/>
      <c r="F8" s="12"/>
    </row>
    <row r="9" spans="1:6" ht="15">
      <c r="A9" s="9"/>
      <c r="B9" s="13" t="s">
        <v>8</v>
      </c>
      <c r="C9" s="73">
        <v>73737467.53</v>
      </c>
      <c r="D9" s="11"/>
      <c r="E9" s="12"/>
      <c r="F9" s="12"/>
    </row>
    <row r="10" spans="1:6" ht="15">
      <c r="A10" s="9"/>
      <c r="B10" s="13" t="s">
        <v>9</v>
      </c>
      <c r="C10" s="73">
        <v>0</v>
      </c>
      <c r="D10" s="11"/>
      <c r="E10" s="12"/>
      <c r="F10" s="12"/>
    </row>
    <row r="11" spans="1:6" ht="15">
      <c r="A11" s="9"/>
      <c r="B11" s="13" t="s">
        <v>10</v>
      </c>
      <c r="C11" s="73"/>
      <c r="D11" s="73">
        <v>0</v>
      </c>
      <c r="E11" s="12"/>
      <c r="F11" s="12"/>
    </row>
    <row r="12" spans="1:6" ht="15">
      <c r="A12" s="9"/>
      <c r="B12" s="14"/>
      <c r="C12" s="73"/>
      <c r="D12" s="11"/>
      <c r="E12" s="12"/>
      <c r="F12" s="12"/>
    </row>
    <row r="13" spans="1:6" ht="15">
      <c r="A13" s="15" t="s">
        <v>11</v>
      </c>
      <c r="B13" s="13" t="s">
        <v>12</v>
      </c>
      <c r="C13" s="16"/>
      <c r="D13" s="11"/>
      <c r="E13" s="12"/>
      <c r="F13" s="12"/>
    </row>
    <row r="14" spans="1:6" ht="15">
      <c r="A14" s="17">
        <v>10101</v>
      </c>
      <c r="B14" s="18" t="s">
        <v>13</v>
      </c>
      <c r="C14" s="73">
        <v>1377172000</v>
      </c>
      <c r="D14" s="73">
        <v>0</v>
      </c>
      <c r="E14" s="19"/>
      <c r="F14" s="19"/>
    </row>
    <row r="15" spans="1:6" ht="15">
      <c r="A15" s="17">
        <v>10102</v>
      </c>
      <c r="B15" s="18" t="s">
        <v>14</v>
      </c>
      <c r="C15" s="73">
        <v>0</v>
      </c>
      <c r="D15" s="73">
        <v>0</v>
      </c>
      <c r="E15" s="19"/>
      <c r="F15" s="19"/>
    </row>
    <row r="16" spans="1:6" ht="15">
      <c r="A16" s="17">
        <v>10103</v>
      </c>
      <c r="B16" s="18" t="s">
        <v>15</v>
      </c>
      <c r="C16" s="73">
        <v>0</v>
      </c>
      <c r="D16" s="73">
        <v>0</v>
      </c>
      <c r="E16" s="19"/>
      <c r="F16" s="19"/>
    </row>
    <row r="17" spans="1:6" ht="15">
      <c r="A17" s="17">
        <v>10104</v>
      </c>
      <c r="B17" s="18" t="s">
        <v>16</v>
      </c>
      <c r="C17" s="73">
        <v>50000</v>
      </c>
      <c r="D17" s="73">
        <v>0</v>
      </c>
      <c r="E17" s="19"/>
      <c r="F17" s="19"/>
    </row>
    <row r="18" spans="1:6" ht="15">
      <c r="A18" s="17">
        <v>10301</v>
      </c>
      <c r="B18" s="18" t="s">
        <v>17</v>
      </c>
      <c r="C18" s="73">
        <v>11000000</v>
      </c>
      <c r="D18" s="73">
        <v>0</v>
      </c>
      <c r="E18" s="19"/>
      <c r="F18" s="19"/>
    </row>
    <row r="19" spans="1:6" ht="15">
      <c r="A19" s="17">
        <v>10302</v>
      </c>
      <c r="B19" s="18" t="s">
        <v>18</v>
      </c>
      <c r="C19" s="73">
        <v>0</v>
      </c>
      <c r="D19" s="73">
        <v>0</v>
      </c>
      <c r="E19" s="19"/>
      <c r="F19" s="19"/>
    </row>
    <row r="20" spans="1:6" ht="15">
      <c r="A20" s="20">
        <v>10000</v>
      </c>
      <c r="B20" s="21" t="s">
        <v>19</v>
      </c>
      <c r="C20" s="74">
        <f>SUM(C14:C19)</f>
        <v>1388222000</v>
      </c>
      <c r="D20" s="74">
        <f>SUM(D14:D19)</f>
        <v>0</v>
      </c>
      <c r="E20" s="19"/>
      <c r="F20" s="19"/>
    </row>
    <row r="21" spans="1:6" ht="15">
      <c r="A21" s="22"/>
      <c r="B21" s="12"/>
      <c r="C21" s="75"/>
      <c r="D21" s="75"/>
      <c r="E21" s="19"/>
      <c r="F21" s="19"/>
    </row>
    <row r="22" spans="1:6" ht="15">
      <c r="A22" s="23" t="s">
        <v>20</v>
      </c>
      <c r="B22" s="13" t="s">
        <v>21</v>
      </c>
      <c r="C22" s="73"/>
      <c r="D22" s="11"/>
      <c r="E22" s="12"/>
      <c r="F22" s="12"/>
    </row>
    <row r="23" spans="1:6" ht="15">
      <c r="A23" s="17">
        <v>20101</v>
      </c>
      <c r="B23" s="18" t="s">
        <v>22</v>
      </c>
      <c r="C23" s="73">
        <v>171275370</v>
      </c>
      <c r="D23" s="73">
        <v>0</v>
      </c>
      <c r="E23" s="19"/>
      <c r="F23" s="19"/>
    </row>
    <row r="24" spans="1:6" ht="15">
      <c r="A24" s="24">
        <v>20102</v>
      </c>
      <c r="B24" s="25" t="s">
        <v>23</v>
      </c>
      <c r="C24" s="73">
        <v>1524000</v>
      </c>
      <c r="D24" s="73">
        <v>0</v>
      </c>
      <c r="E24" s="19"/>
      <c r="F24" s="19"/>
    </row>
    <row r="25" spans="1:6" ht="15">
      <c r="A25" s="17">
        <v>20103</v>
      </c>
      <c r="B25" s="18" t="s">
        <v>24</v>
      </c>
      <c r="C25" s="73">
        <v>21486000</v>
      </c>
      <c r="D25" s="73">
        <v>0</v>
      </c>
      <c r="E25" s="19"/>
      <c r="F25" s="19"/>
    </row>
    <row r="26" spans="1:6" ht="15">
      <c r="A26" s="17">
        <v>20104</v>
      </c>
      <c r="B26" s="18" t="s">
        <v>25</v>
      </c>
      <c r="C26" s="73">
        <v>4165400</v>
      </c>
      <c r="D26" s="73">
        <v>0</v>
      </c>
      <c r="E26" s="19"/>
      <c r="F26" s="19"/>
    </row>
    <row r="27" spans="1:6" ht="15">
      <c r="A27" s="17">
        <v>20105</v>
      </c>
      <c r="B27" s="18" t="s">
        <v>26</v>
      </c>
      <c r="C27" s="73">
        <v>6285000</v>
      </c>
      <c r="D27" s="73">
        <v>0</v>
      </c>
      <c r="E27" s="19"/>
      <c r="F27" s="19"/>
    </row>
    <row r="28" spans="1:6" ht="15">
      <c r="A28" s="26">
        <v>20000</v>
      </c>
      <c r="B28" s="27" t="s">
        <v>27</v>
      </c>
      <c r="C28" s="76">
        <f>SUM(C23:C27)</f>
        <v>204735770</v>
      </c>
      <c r="D28" s="76">
        <f>SUM(D23:D27)</f>
        <v>0</v>
      </c>
      <c r="E28" s="19"/>
      <c r="F28" s="19"/>
    </row>
    <row r="29" spans="1:6" ht="15">
      <c r="A29" s="22"/>
      <c r="B29" s="12"/>
      <c r="C29" s="75"/>
      <c r="D29" s="75"/>
      <c r="E29" s="19"/>
      <c r="F29" s="19"/>
    </row>
    <row r="30" spans="1:6" ht="15">
      <c r="A30" s="28" t="s">
        <v>28</v>
      </c>
      <c r="B30" s="13" t="s">
        <v>29</v>
      </c>
      <c r="C30" s="73"/>
      <c r="D30" s="73"/>
      <c r="E30" s="19"/>
      <c r="F30" s="19"/>
    </row>
    <row r="31" spans="1:6" ht="15">
      <c r="A31" s="17">
        <v>30100</v>
      </c>
      <c r="B31" s="18" t="s">
        <v>30</v>
      </c>
      <c r="C31" s="73">
        <v>293177340</v>
      </c>
      <c r="D31" s="73">
        <v>0</v>
      </c>
      <c r="E31" s="19"/>
      <c r="F31" s="19"/>
    </row>
    <row r="32" spans="1:6" ht="15">
      <c r="A32" s="24">
        <v>30200</v>
      </c>
      <c r="B32" s="25" t="s">
        <v>31</v>
      </c>
      <c r="C32" s="73">
        <v>301050000</v>
      </c>
      <c r="D32" s="73">
        <v>0</v>
      </c>
      <c r="E32" s="19"/>
      <c r="F32" s="19"/>
    </row>
    <row r="33" spans="1:6" ht="15">
      <c r="A33" s="24">
        <v>30300</v>
      </c>
      <c r="B33" s="25" t="s">
        <v>32</v>
      </c>
      <c r="C33" s="73">
        <v>16510970</v>
      </c>
      <c r="D33" s="73">
        <v>0</v>
      </c>
      <c r="E33" s="19"/>
      <c r="F33" s="19"/>
    </row>
    <row r="34" spans="1:6" ht="15">
      <c r="A34" s="24">
        <v>30400</v>
      </c>
      <c r="B34" s="25" t="s">
        <v>33</v>
      </c>
      <c r="C34" s="73">
        <v>193500840</v>
      </c>
      <c r="D34" s="73">
        <v>0</v>
      </c>
      <c r="E34" s="19"/>
      <c r="F34" s="19"/>
    </row>
    <row r="35" spans="1:6" ht="15">
      <c r="A35" s="17">
        <v>30500</v>
      </c>
      <c r="B35" s="18" t="s">
        <v>34</v>
      </c>
      <c r="C35" s="73">
        <v>202999510</v>
      </c>
      <c r="D35" s="73">
        <v>0</v>
      </c>
      <c r="E35" s="19"/>
      <c r="F35" s="19"/>
    </row>
    <row r="36" spans="1:6" ht="15">
      <c r="A36" s="20">
        <v>30000</v>
      </c>
      <c r="B36" s="21" t="s">
        <v>35</v>
      </c>
      <c r="C36" s="74">
        <f>SUM(C31:C35)</f>
        <v>1007238660</v>
      </c>
      <c r="D36" s="74">
        <f>SUM(D31:D35)</f>
        <v>0</v>
      </c>
      <c r="E36" s="19"/>
      <c r="F36" s="19"/>
    </row>
    <row r="37" spans="1:6" ht="15">
      <c r="A37" s="29"/>
      <c r="B37" s="30"/>
      <c r="C37" s="75"/>
      <c r="D37" s="75"/>
      <c r="E37" s="19"/>
      <c r="F37" s="19"/>
    </row>
    <row r="38" spans="1:6" ht="15">
      <c r="A38" s="28" t="s">
        <v>36</v>
      </c>
      <c r="B38" s="10" t="s">
        <v>37</v>
      </c>
      <c r="C38" s="31"/>
      <c r="D38" s="32"/>
      <c r="E38" s="12"/>
      <c r="F38" s="12"/>
    </row>
    <row r="39" spans="1:6" ht="15">
      <c r="A39" s="17">
        <v>40100</v>
      </c>
      <c r="B39" s="18" t="s">
        <v>38</v>
      </c>
      <c r="C39" s="73">
        <v>100000</v>
      </c>
      <c r="D39" s="73">
        <v>0</v>
      </c>
      <c r="E39" s="19"/>
      <c r="F39" s="19"/>
    </row>
    <row r="40" spans="1:6" ht="15">
      <c r="A40" s="17">
        <v>40200</v>
      </c>
      <c r="B40" s="18" t="s">
        <v>39</v>
      </c>
      <c r="C40" s="73">
        <v>28208590</v>
      </c>
      <c r="D40" s="73">
        <v>0</v>
      </c>
      <c r="E40" s="19"/>
      <c r="F40" s="19"/>
    </row>
    <row r="41" spans="1:6" ht="15">
      <c r="A41" s="17">
        <v>40300</v>
      </c>
      <c r="B41" s="18" t="s">
        <v>40</v>
      </c>
      <c r="C41" s="73">
        <v>0</v>
      </c>
      <c r="D41" s="73">
        <v>0</v>
      </c>
      <c r="E41" s="19"/>
      <c r="F41" s="19"/>
    </row>
    <row r="42" spans="1:6" ht="15">
      <c r="A42" s="17">
        <v>40400</v>
      </c>
      <c r="B42" s="18" t="s">
        <v>41</v>
      </c>
      <c r="C42" s="73">
        <v>2044799815.49</v>
      </c>
      <c r="D42" s="73">
        <v>0</v>
      </c>
      <c r="E42" s="19"/>
      <c r="F42" s="19"/>
    </row>
    <row r="43" spans="1:6" ht="15">
      <c r="A43" s="24">
        <v>40500</v>
      </c>
      <c r="B43" s="25" t="s">
        <v>42</v>
      </c>
      <c r="C43" s="73">
        <v>76654000</v>
      </c>
      <c r="D43" s="73">
        <v>0</v>
      </c>
      <c r="E43" s="19"/>
      <c r="F43" s="19"/>
    </row>
    <row r="44" spans="1:6" ht="15">
      <c r="A44" s="20">
        <v>40000</v>
      </c>
      <c r="B44" s="21" t="s">
        <v>43</v>
      </c>
      <c r="C44" s="74">
        <f>SUM(C39:C43)</f>
        <v>2149762405.49</v>
      </c>
      <c r="D44" s="74">
        <f>SUM(D39:D43)</f>
        <v>0</v>
      </c>
      <c r="E44" s="19"/>
      <c r="F44" s="19"/>
    </row>
    <row r="45" spans="1:6" ht="15">
      <c r="A45" s="22"/>
      <c r="B45" s="12"/>
      <c r="C45" s="75"/>
      <c r="D45" s="75"/>
      <c r="E45" s="19"/>
      <c r="F45" s="19"/>
    </row>
    <row r="46" spans="1:6" ht="15">
      <c r="A46" s="28" t="s">
        <v>44</v>
      </c>
      <c r="B46" s="10" t="s">
        <v>45</v>
      </c>
      <c r="C46" s="31"/>
      <c r="D46" s="32"/>
      <c r="E46" s="12"/>
      <c r="F46" s="12"/>
    </row>
    <row r="47" spans="1:6" ht="15">
      <c r="A47" s="17">
        <v>50100</v>
      </c>
      <c r="B47" s="18" t="s">
        <v>46</v>
      </c>
      <c r="C47" s="73">
        <v>0</v>
      </c>
      <c r="D47" s="73">
        <v>0</v>
      </c>
      <c r="E47" s="19"/>
      <c r="F47" s="19"/>
    </row>
    <row r="48" spans="1:6" ht="15">
      <c r="A48" s="17">
        <v>50200</v>
      </c>
      <c r="B48" s="18" t="s">
        <v>47</v>
      </c>
      <c r="C48" s="73">
        <v>0</v>
      </c>
      <c r="D48" s="73">
        <v>0</v>
      </c>
      <c r="E48" s="19"/>
      <c r="F48" s="19"/>
    </row>
    <row r="49" spans="1:6" ht="15">
      <c r="A49" s="17">
        <v>50300</v>
      </c>
      <c r="B49" s="18" t="s">
        <v>48</v>
      </c>
      <c r="C49" s="73">
        <v>2000000</v>
      </c>
      <c r="D49" s="73">
        <v>0</v>
      </c>
      <c r="E49" s="19"/>
      <c r="F49" s="19"/>
    </row>
    <row r="50" spans="1:6" ht="15">
      <c r="A50" s="17">
        <v>50400</v>
      </c>
      <c r="B50" s="18" t="s">
        <v>49</v>
      </c>
      <c r="C50" s="73">
        <v>200000000</v>
      </c>
      <c r="D50" s="73">
        <v>0</v>
      </c>
      <c r="E50" s="19"/>
      <c r="F50" s="19"/>
    </row>
    <row r="51" spans="1:6" ht="15">
      <c r="A51" s="20">
        <v>50000</v>
      </c>
      <c r="B51" s="21" t="s">
        <v>50</v>
      </c>
      <c r="C51" s="74">
        <f>SUM(C47:C50)</f>
        <v>202000000</v>
      </c>
      <c r="D51" s="74">
        <f>SUM(D47:D50)</f>
        <v>0</v>
      </c>
      <c r="E51" s="19"/>
      <c r="F51" s="19"/>
    </row>
    <row r="52" spans="1:6" ht="15">
      <c r="A52" s="22"/>
      <c r="B52" s="12"/>
      <c r="C52" s="75"/>
      <c r="D52" s="75"/>
      <c r="E52" s="19"/>
      <c r="F52" s="19"/>
    </row>
    <row r="53" spans="1:6" ht="15">
      <c r="A53" s="28" t="s">
        <v>51</v>
      </c>
      <c r="B53" s="10" t="s">
        <v>52</v>
      </c>
      <c r="C53" s="31"/>
      <c r="D53" s="32"/>
      <c r="E53" s="12"/>
      <c r="F53" s="12"/>
    </row>
    <row r="54" spans="1:6" ht="15">
      <c r="A54" s="17">
        <v>60100</v>
      </c>
      <c r="B54" s="18" t="s">
        <v>137</v>
      </c>
      <c r="C54" s="73">
        <v>0</v>
      </c>
      <c r="D54" s="73">
        <v>0</v>
      </c>
      <c r="E54" s="19"/>
      <c r="F54" s="19"/>
    </row>
    <row r="55" spans="1:6" ht="15">
      <c r="A55" s="17">
        <v>60200</v>
      </c>
      <c r="B55" s="18" t="s">
        <v>138</v>
      </c>
      <c r="C55" s="73">
        <v>0</v>
      </c>
      <c r="D55" s="73">
        <v>0</v>
      </c>
      <c r="E55" s="19"/>
      <c r="F55" s="19"/>
    </row>
    <row r="56" spans="1:6" ht="15">
      <c r="A56" s="17">
        <v>60300</v>
      </c>
      <c r="B56" s="18" t="s">
        <v>139</v>
      </c>
      <c r="C56" s="73">
        <v>65379054.99</v>
      </c>
      <c r="D56" s="73">
        <v>0</v>
      </c>
      <c r="E56" s="19"/>
      <c r="F56" s="19"/>
    </row>
    <row r="57" spans="1:6" ht="15">
      <c r="A57" s="17">
        <v>60400</v>
      </c>
      <c r="B57" s="18" t="s">
        <v>140</v>
      </c>
      <c r="C57" s="73">
        <v>0</v>
      </c>
      <c r="D57" s="73">
        <v>0</v>
      </c>
      <c r="E57" s="19"/>
      <c r="F57" s="19"/>
    </row>
    <row r="58" spans="1:6" ht="15">
      <c r="A58" s="20">
        <v>60000</v>
      </c>
      <c r="B58" s="21" t="s">
        <v>53</v>
      </c>
      <c r="C58" s="74">
        <f>SUM(C54:C57)</f>
        <v>65379054.99</v>
      </c>
      <c r="D58" s="74">
        <f>SUM(D54:D57)</f>
        <v>0</v>
      </c>
      <c r="E58" s="19"/>
      <c r="F58" s="19"/>
    </row>
    <row r="59" spans="1:6" ht="15">
      <c r="A59" s="22"/>
      <c r="B59" s="12"/>
      <c r="C59" s="75"/>
      <c r="D59" s="75"/>
      <c r="E59" s="19"/>
      <c r="F59" s="19"/>
    </row>
    <row r="60" spans="1:6" ht="15">
      <c r="A60" s="28" t="s">
        <v>54</v>
      </c>
      <c r="B60" s="10" t="s">
        <v>55</v>
      </c>
      <c r="C60" s="31"/>
      <c r="D60" s="32"/>
      <c r="E60" s="12"/>
      <c r="F60" s="12"/>
    </row>
    <row r="61" spans="1:6" ht="15">
      <c r="A61" s="17">
        <v>70100</v>
      </c>
      <c r="B61" s="18" t="s">
        <v>56</v>
      </c>
      <c r="C61" s="73">
        <v>789000000</v>
      </c>
      <c r="D61" s="73">
        <v>0</v>
      </c>
      <c r="E61" s="19"/>
      <c r="F61" s="19"/>
    </row>
    <row r="62" spans="1:6" ht="15">
      <c r="A62" s="33">
        <v>70000</v>
      </c>
      <c r="B62" s="21" t="s">
        <v>57</v>
      </c>
      <c r="C62" s="74">
        <f>SUM(C61)</f>
        <v>789000000</v>
      </c>
      <c r="D62" s="74">
        <f>SUM(D61)</f>
        <v>0</v>
      </c>
      <c r="E62" s="19"/>
      <c r="F62" s="19"/>
    </row>
    <row r="63" spans="1:6" ht="15">
      <c r="A63" s="22"/>
      <c r="B63" s="12"/>
      <c r="C63" s="75"/>
      <c r="D63" s="75"/>
      <c r="E63" s="19"/>
      <c r="F63" s="19"/>
    </row>
    <row r="64" spans="1:6" ht="15">
      <c r="A64" s="28" t="s">
        <v>58</v>
      </c>
      <c r="B64" s="10" t="s">
        <v>59</v>
      </c>
      <c r="C64" s="31"/>
      <c r="D64" s="32"/>
      <c r="E64" s="12"/>
      <c r="F64" s="12"/>
    </row>
    <row r="65" spans="1:6" ht="15">
      <c r="A65" s="17">
        <v>90100</v>
      </c>
      <c r="B65" s="18" t="s">
        <v>60</v>
      </c>
      <c r="C65" s="73">
        <v>315615100</v>
      </c>
      <c r="D65" s="73">
        <v>0</v>
      </c>
      <c r="E65" s="19"/>
      <c r="F65" s="19"/>
    </row>
    <row r="66" spans="1:6" ht="15">
      <c r="A66" s="17">
        <v>90200</v>
      </c>
      <c r="B66" s="18" t="s">
        <v>61</v>
      </c>
      <c r="C66" s="73">
        <v>54019850</v>
      </c>
      <c r="D66" s="73">
        <v>0</v>
      </c>
      <c r="E66" s="19"/>
      <c r="F66" s="19"/>
    </row>
    <row r="67" spans="1:6" ht="15">
      <c r="A67" s="33">
        <v>90000</v>
      </c>
      <c r="B67" s="21" t="s">
        <v>62</v>
      </c>
      <c r="C67" s="74">
        <f>SUM(C65:C66)</f>
        <v>369634950</v>
      </c>
      <c r="D67" s="74">
        <f>SUM(D65:D66)</f>
        <v>0</v>
      </c>
      <c r="E67" s="19"/>
      <c r="F67" s="19"/>
    </row>
    <row r="68" spans="1:6" ht="23.25" customHeight="1">
      <c r="A68" s="34"/>
      <c r="B68" s="35" t="s">
        <v>63</v>
      </c>
      <c r="C68" s="36">
        <f>+C20+C28+C36+C44+C51+C58+C62+C67</f>
        <v>6175972840.48</v>
      </c>
      <c r="D68" s="36">
        <f>+D20+D28+D36+D44+D51+D58+D62+D67</f>
        <v>0</v>
      </c>
      <c r="E68" s="37"/>
      <c r="F68" s="37"/>
    </row>
    <row r="69" spans="1:6" ht="23.25" customHeight="1">
      <c r="A69" s="34"/>
      <c r="B69" s="35" t="s">
        <v>64</v>
      </c>
      <c r="C69" s="36">
        <f>+C68+C8+C9+C10</f>
        <v>6270210308.009999</v>
      </c>
      <c r="D69" s="36">
        <f>+D68+D11</f>
        <v>0</v>
      </c>
      <c r="E69" s="37"/>
      <c r="F69" s="37"/>
    </row>
    <row r="70" spans="1:6" ht="15">
      <c r="A70" s="38"/>
      <c r="B70" s="38"/>
      <c r="C70" s="38"/>
      <c r="D70" s="38"/>
      <c r="E70" s="12"/>
      <c r="F70" s="12"/>
    </row>
  </sheetData>
  <sheetProtection/>
  <mergeCells count="2">
    <mergeCell ref="A2:D2"/>
    <mergeCell ref="A1:B1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61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00390625" style="0" customWidth="1"/>
    <col min="2" max="2" width="43.140625" style="0" customWidth="1"/>
    <col min="3" max="4" width="18.7109375" style="0" customWidth="1"/>
    <col min="5" max="5" width="17.140625" style="0" customWidth="1"/>
    <col min="6" max="6" width="16.8515625" style="0" customWidth="1"/>
    <col min="7" max="7" width="18.7109375" style="0" customWidth="1"/>
    <col min="8" max="8" width="16.7109375" style="0" customWidth="1"/>
    <col min="9" max="10" width="18.7109375" style="0" customWidth="1"/>
    <col min="11" max="11" width="17.57421875" style="0" customWidth="1"/>
    <col min="12" max="12" width="16.7109375" style="0" customWidth="1"/>
    <col min="13" max="13" width="18.7109375" style="0" customWidth="1"/>
    <col min="14" max="14" width="17.00390625" style="0" customWidth="1"/>
    <col min="15" max="15" width="17.421875" style="0" customWidth="1"/>
    <col min="16" max="16" width="18.7109375" style="0" customWidth="1"/>
    <col min="17" max="17" width="16.8515625" style="0" customWidth="1"/>
    <col min="18" max="19" width="18.7109375" style="0" customWidth="1"/>
    <col min="20" max="20" width="15.57421875" style="0" customWidth="1"/>
    <col min="21" max="21" width="17.140625" style="0" customWidth="1"/>
    <col min="22" max="22" width="18.7109375" style="0" customWidth="1"/>
    <col min="23" max="23" width="16.57421875" style="0" customWidth="1"/>
    <col min="24" max="24" width="17.00390625" style="0" customWidth="1"/>
    <col min="25" max="25" width="18.7109375" style="0" customWidth="1"/>
    <col min="26" max="26" width="15.7109375" style="0" customWidth="1"/>
    <col min="27" max="27" width="17.8515625" style="0" customWidth="1"/>
    <col min="28" max="28" width="18.7109375" style="0" customWidth="1"/>
    <col min="29" max="29" width="17.140625" style="0" customWidth="1"/>
    <col min="30" max="30" width="18.00390625" style="0" customWidth="1"/>
    <col min="31" max="31" width="18.7109375" style="0" customWidth="1"/>
    <col min="32" max="32" width="17.57421875" style="0" customWidth="1"/>
    <col min="33" max="33" width="17.28125" style="0" customWidth="1"/>
    <col min="34" max="34" width="18.7109375" style="0" customWidth="1"/>
    <col min="35" max="35" width="17.140625" style="0" customWidth="1"/>
    <col min="36" max="37" width="18.7109375" style="0" customWidth="1"/>
    <col min="38" max="38" width="15.28125" style="0" customWidth="1"/>
    <col min="39" max="39" width="16.7109375" style="0" customWidth="1"/>
    <col min="40" max="40" width="18.7109375" style="0" customWidth="1"/>
    <col min="41" max="41" width="16.8515625" style="0" customWidth="1"/>
    <col min="42" max="42" width="17.57421875" style="0" customWidth="1"/>
    <col min="43" max="43" width="18.7109375" style="0" customWidth="1"/>
    <col min="44" max="44" width="16.8515625" style="0" customWidth="1"/>
    <col min="45" max="45" width="16.7109375" style="0" customWidth="1"/>
    <col min="46" max="46" width="18.7109375" style="0" customWidth="1"/>
    <col min="47" max="47" width="16.140625" style="0" customWidth="1"/>
    <col min="48" max="48" width="17.140625" style="0" customWidth="1"/>
    <col min="49" max="49" width="18.7109375" style="0" customWidth="1"/>
    <col min="50" max="50" width="16.140625" style="0" customWidth="1"/>
    <col min="51" max="51" width="15.00390625" style="0" customWidth="1"/>
    <col min="52" max="52" width="18.7109375" style="0" customWidth="1"/>
    <col min="53" max="53" width="15.8515625" style="0" customWidth="1"/>
    <col min="54" max="55" width="18.7109375" style="0" customWidth="1"/>
    <col min="56" max="56" width="16.28125" style="0" customWidth="1"/>
    <col min="57" max="57" width="16.57421875" style="0" customWidth="1"/>
    <col min="58" max="58" width="18.7109375" style="0" customWidth="1"/>
    <col min="59" max="59" width="17.421875" style="0" customWidth="1"/>
    <col min="60" max="60" width="16.140625" style="0" customWidth="1"/>
    <col min="61" max="61" width="18.7109375" style="0" customWidth="1"/>
    <col min="62" max="62" width="17.28125" style="0" customWidth="1"/>
    <col min="63" max="63" width="12.7109375" style="0" customWidth="1"/>
    <col min="64" max="64" width="18.7109375" style="0" customWidth="1"/>
    <col min="65" max="65" width="10.28125" style="0" customWidth="1"/>
    <col min="66" max="66" width="16.140625" style="0" customWidth="1"/>
    <col min="67" max="67" width="18.7109375" style="0" customWidth="1"/>
    <col min="68" max="68" width="15.8515625" style="0" customWidth="1"/>
    <col min="69" max="69" width="15.7109375" style="0" customWidth="1"/>
    <col min="70" max="70" width="18.7109375" style="0" customWidth="1"/>
    <col min="71" max="71" width="16.140625" style="0" customWidth="1"/>
    <col min="72" max="72" width="15.140625" style="0" customWidth="1"/>
    <col min="73" max="73" width="17.140625" style="0" customWidth="1"/>
    <col min="74" max="74" width="17.00390625" style="0" customWidth="1"/>
    <col min="75" max="75" width="18.00390625" style="0" customWidth="1"/>
  </cols>
  <sheetData>
    <row r="1" spans="1:10" ht="47.25" customHeight="1">
      <c r="A1" s="85" t="s">
        <v>65</v>
      </c>
      <c r="B1" s="85"/>
      <c r="C1" s="71"/>
      <c r="D1" s="71"/>
      <c r="E1" s="71"/>
      <c r="F1" s="71"/>
      <c r="G1" s="71"/>
      <c r="H1" s="71"/>
      <c r="I1" s="71"/>
      <c r="J1" s="71"/>
    </row>
    <row r="3" spans="3:6" ht="15">
      <c r="C3" s="84" t="s">
        <v>0</v>
      </c>
      <c r="D3" s="84"/>
      <c r="E3" s="84"/>
      <c r="F3" s="84"/>
    </row>
    <row r="4" ht="18.75">
      <c r="B4" s="1" t="s">
        <v>66</v>
      </c>
    </row>
    <row r="5" spans="2:7" ht="18.75">
      <c r="B5" s="3"/>
      <c r="C5" s="3" t="s">
        <v>2</v>
      </c>
      <c r="D5" s="1">
        <v>2018</v>
      </c>
      <c r="G5" s="1"/>
    </row>
    <row r="6" spans="2:7" ht="18.75">
      <c r="B6" s="1"/>
      <c r="G6" s="1"/>
    </row>
    <row r="7" spans="1:75" ht="12.75" customHeight="1">
      <c r="A7" s="81"/>
      <c r="B7" s="86" t="s">
        <v>67</v>
      </c>
      <c r="C7" s="88">
        <v>1</v>
      </c>
      <c r="D7" s="89"/>
      <c r="E7" s="90"/>
      <c r="F7" s="88">
        <v>2</v>
      </c>
      <c r="G7" s="89"/>
      <c r="H7" s="90"/>
      <c r="I7" s="88">
        <v>3</v>
      </c>
      <c r="J7" s="89"/>
      <c r="K7" s="90"/>
      <c r="L7" s="88">
        <v>4</v>
      </c>
      <c r="M7" s="89"/>
      <c r="N7" s="90"/>
      <c r="O7" s="88">
        <v>5</v>
      </c>
      <c r="P7" s="89"/>
      <c r="Q7" s="90"/>
      <c r="R7" s="88">
        <v>6</v>
      </c>
      <c r="S7" s="89"/>
      <c r="T7" s="90"/>
      <c r="U7" s="88">
        <v>7</v>
      </c>
      <c r="V7" s="89"/>
      <c r="W7" s="90"/>
      <c r="X7" s="88">
        <v>8</v>
      </c>
      <c r="Y7" s="89"/>
      <c r="Z7" s="90"/>
      <c r="AA7" s="88">
        <v>9</v>
      </c>
      <c r="AB7" s="89"/>
      <c r="AC7" s="90"/>
      <c r="AD7" s="88">
        <v>10</v>
      </c>
      <c r="AE7" s="89"/>
      <c r="AF7" s="90"/>
      <c r="AG7" s="89">
        <v>11</v>
      </c>
      <c r="AH7" s="89"/>
      <c r="AI7" s="90"/>
      <c r="AJ7" s="88">
        <v>12</v>
      </c>
      <c r="AK7" s="89"/>
      <c r="AL7" s="90"/>
      <c r="AM7" s="88">
        <v>13</v>
      </c>
      <c r="AN7" s="89"/>
      <c r="AO7" s="90"/>
      <c r="AP7" s="88">
        <v>14</v>
      </c>
      <c r="AQ7" s="89"/>
      <c r="AR7" s="90"/>
      <c r="AS7" s="88">
        <v>15</v>
      </c>
      <c r="AT7" s="89"/>
      <c r="AU7" s="90"/>
      <c r="AV7" s="89">
        <v>16</v>
      </c>
      <c r="AW7" s="89"/>
      <c r="AX7" s="90"/>
      <c r="AY7" s="88">
        <v>17</v>
      </c>
      <c r="AZ7" s="89"/>
      <c r="BA7" s="90"/>
      <c r="BB7" s="88">
        <v>18</v>
      </c>
      <c r="BC7" s="89"/>
      <c r="BD7" s="90"/>
      <c r="BE7" s="88">
        <v>19</v>
      </c>
      <c r="BF7" s="89"/>
      <c r="BG7" s="90"/>
      <c r="BH7" s="88">
        <v>20</v>
      </c>
      <c r="BI7" s="89"/>
      <c r="BJ7" s="90"/>
      <c r="BK7" s="89">
        <v>50</v>
      </c>
      <c r="BL7" s="89"/>
      <c r="BM7" s="90"/>
      <c r="BN7" s="88">
        <v>60</v>
      </c>
      <c r="BO7" s="89"/>
      <c r="BP7" s="90"/>
      <c r="BQ7" s="88">
        <v>99</v>
      </c>
      <c r="BR7" s="89"/>
      <c r="BS7" s="89"/>
      <c r="BT7" s="91" t="s">
        <v>68</v>
      </c>
      <c r="BU7" s="93" t="s">
        <v>69</v>
      </c>
      <c r="BV7" s="94"/>
      <c r="BW7" s="95"/>
    </row>
    <row r="8" spans="1:75" s="39" customFormat="1" ht="58.5" customHeight="1">
      <c r="A8" s="82"/>
      <c r="B8" s="87"/>
      <c r="C8" s="94" t="s">
        <v>70</v>
      </c>
      <c r="D8" s="94"/>
      <c r="E8" s="99"/>
      <c r="F8" s="100" t="s">
        <v>71</v>
      </c>
      <c r="G8" s="99"/>
      <c r="H8" s="101"/>
      <c r="I8" s="102" t="s">
        <v>72</v>
      </c>
      <c r="J8" s="103"/>
      <c r="K8" s="104"/>
      <c r="L8" s="105" t="s">
        <v>73</v>
      </c>
      <c r="M8" s="106"/>
      <c r="N8" s="104"/>
      <c r="O8" s="105" t="s">
        <v>74</v>
      </c>
      <c r="P8" s="106"/>
      <c r="Q8" s="104"/>
      <c r="R8" s="94" t="s">
        <v>75</v>
      </c>
      <c r="S8" s="94"/>
      <c r="T8" s="99"/>
      <c r="U8" s="100" t="s">
        <v>76</v>
      </c>
      <c r="V8" s="99"/>
      <c r="W8" s="101"/>
      <c r="X8" s="102" t="s">
        <v>77</v>
      </c>
      <c r="Y8" s="103"/>
      <c r="Z8" s="104"/>
      <c r="AA8" s="105" t="s">
        <v>78</v>
      </c>
      <c r="AB8" s="106"/>
      <c r="AC8" s="104"/>
      <c r="AD8" s="105" t="s">
        <v>79</v>
      </c>
      <c r="AE8" s="106"/>
      <c r="AF8" s="104"/>
      <c r="AG8" s="94" t="s">
        <v>80</v>
      </c>
      <c r="AH8" s="94"/>
      <c r="AI8" s="99"/>
      <c r="AJ8" s="100" t="s">
        <v>81</v>
      </c>
      <c r="AK8" s="99"/>
      <c r="AL8" s="101"/>
      <c r="AM8" s="102" t="s">
        <v>82</v>
      </c>
      <c r="AN8" s="103"/>
      <c r="AO8" s="104"/>
      <c r="AP8" s="105" t="s">
        <v>83</v>
      </c>
      <c r="AQ8" s="106"/>
      <c r="AR8" s="104"/>
      <c r="AS8" s="105" t="s">
        <v>84</v>
      </c>
      <c r="AT8" s="106"/>
      <c r="AU8" s="104"/>
      <c r="AV8" s="94" t="s">
        <v>85</v>
      </c>
      <c r="AW8" s="94"/>
      <c r="AX8" s="99"/>
      <c r="AY8" s="100" t="s">
        <v>86</v>
      </c>
      <c r="AZ8" s="99"/>
      <c r="BA8" s="101"/>
      <c r="BB8" s="102" t="s">
        <v>87</v>
      </c>
      <c r="BC8" s="103"/>
      <c r="BD8" s="104"/>
      <c r="BE8" s="105" t="s">
        <v>88</v>
      </c>
      <c r="BF8" s="106"/>
      <c r="BG8" s="104"/>
      <c r="BH8" s="105" t="s">
        <v>89</v>
      </c>
      <c r="BI8" s="106"/>
      <c r="BJ8" s="104"/>
      <c r="BK8" s="94" t="s">
        <v>90</v>
      </c>
      <c r="BL8" s="94"/>
      <c r="BM8" s="99"/>
      <c r="BN8" s="100" t="s">
        <v>91</v>
      </c>
      <c r="BO8" s="99"/>
      <c r="BP8" s="101"/>
      <c r="BQ8" s="102" t="s">
        <v>92</v>
      </c>
      <c r="BR8" s="103"/>
      <c r="BS8" s="106"/>
      <c r="BT8" s="92"/>
      <c r="BU8" s="96"/>
      <c r="BV8" s="97"/>
      <c r="BW8" s="98"/>
    </row>
    <row r="9" spans="1:75" s="39" customFormat="1" ht="11.25" customHeight="1">
      <c r="A9" s="82"/>
      <c r="B9" s="40"/>
      <c r="C9" s="107" t="s">
        <v>93</v>
      </c>
      <c r="D9" s="108"/>
      <c r="E9" s="43" t="s">
        <v>94</v>
      </c>
      <c r="F9" s="107" t="s">
        <v>93</v>
      </c>
      <c r="G9" s="108"/>
      <c r="H9" s="44" t="s">
        <v>94</v>
      </c>
      <c r="I9" s="107" t="s">
        <v>93</v>
      </c>
      <c r="J9" s="108"/>
      <c r="K9" s="45" t="s">
        <v>94</v>
      </c>
      <c r="L9" s="107" t="s">
        <v>93</v>
      </c>
      <c r="M9" s="108"/>
      <c r="N9" s="45" t="s">
        <v>94</v>
      </c>
      <c r="O9" s="107" t="s">
        <v>93</v>
      </c>
      <c r="P9" s="108"/>
      <c r="Q9" s="45" t="s">
        <v>94</v>
      </c>
      <c r="R9" s="109" t="s">
        <v>93</v>
      </c>
      <c r="S9" s="108"/>
      <c r="T9" s="43" t="s">
        <v>94</v>
      </c>
      <c r="U9" s="107" t="s">
        <v>93</v>
      </c>
      <c r="V9" s="108"/>
      <c r="W9" s="44" t="s">
        <v>94</v>
      </c>
      <c r="X9" s="107" t="s">
        <v>93</v>
      </c>
      <c r="Y9" s="108"/>
      <c r="Z9" s="45" t="s">
        <v>94</v>
      </c>
      <c r="AA9" s="107" t="s">
        <v>93</v>
      </c>
      <c r="AB9" s="108"/>
      <c r="AC9" s="45" t="s">
        <v>94</v>
      </c>
      <c r="AD9" s="107" t="s">
        <v>93</v>
      </c>
      <c r="AE9" s="108"/>
      <c r="AF9" s="45" t="s">
        <v>94</v>
      </c>
      <c r="AG9" s="109" t="s">
        <v>93</v>
      </c>
      <c r="AH9" s="108"/>
      <c r="AI9" s="43" t="s">
        <v>94</v>
      </c>
      <c r="AJ9" s="107" t="s">
        <v>93</v>
      </c>
      <c r="AK9" s="108"/>
      <c r="AL9" s="44" t="s">
        <v>94</v>
      </c>
      <c r="AM9" s="107" t="s">
        <v>93</v>
      </c>
      <c r="AN9" s="108"/>
      <c r="AO9" s="45" t="s">
        <v>94</v>
      </c>
      <c r="AP9" s="107" t="s">
        <v>93</v>
      </c>
      <c r="AQ9" s="108"/>
      <c r="AR9" s="45" t="s">
        <v>94</v>
      </c>
      <c r="AS9" s="107" t="s">
        <v>93</v>
      </c>
      <c r="AT9" s="108"/>
      <c r="AU9" s="45" t="s">
        <v>94</v>
      </c>
      <c r="AV9" s="109" t="s">
        <v>93</v>
      </c>
      <c r="AW9" s="108"/>
      <c r="AX9" s="43" t="s">
        <v>94</v>
      </c>
      <c r="AY9" s="107" t="s">
        <v>93</v>
      </c>
      <c r="AZ9" s="108"/>
      <c r="BA9" s="44" t="s">
        <v>94</v>
      </c>
      <c r="BB9" s="107" t="s">
        <v>93</v>
      </c>
      <c r="BC9" s="108"/>
      <c r="BD9" s="45" t="s">
        <v>94</v>
      </c>
      <c r="BE9" s="107" t="s">
        <v>93</v>
      </c>
      <c r="BF9" s="108"/>
      <c r="BG9" s="45" t="s">
        <v>94</v>
      </c>
      <c r="BH9" s="107" t="s">
        <v>93</v>
      </c>
      <c r="BI9" s="108"/>
      <c r="BJ9" s="45" t="s">
        <v>94</v>
      </c>
      <c r="BK9" s="109" t="s">
        <v>93</v>
      </c>
      <c r="BL9" s="108"/>
      <c r="BM9" s="43" t="s">
        <v>94</v>
      </c>
      <c r="BN9" s="107" t="s">
        <v>93</v>
      </c>
      <c r="BO9" s="108"/>
      <c r="BP9" s="44" t="s">
        <v>94</v>
      </c>
      <c r="BQ9" s="107" t="s">
        <v>93</v>
      </c>
      <c r="BR9" s="108"/>
      <c r="BS9" s="45" t="s">
        <v>94</v>
      </c>
      <c r="BT9" s="46" t="s">
        <v>93</v>
      </c>
      <c r="BU9" s="107" t="s">
        <v>93</v>
      </c>
      <c r="BV9" s="108"/>
      <c r="BW9" s="45" t="s">
        <v>94</v>
      </c>
    </row>
    <row r="10" spans="1:75" s="39" customFormat="1" ht="39" customHeight="1">
      <c r="A10" s="83"/>
      <c r="B10" s="40"/>
      <c r="C10" s="41"/>
      <c r="D10" s="47" t="s">
        <v>95</v>
      </c>
      <c r="E10" s="48"/>
      <c r="F10" s="49"/>
      <c r="G10" s="47" t="s">
        <v>95</v>
      </c>
      <c r="H10" s="50"/>
      <c r="I10" s="49"/>
      <c r="J10" s="51" t="s">
        <v>95</v>
      </c>
      <c r="K10" s="48"/>
      <c r="L10" s="42"/>
      <c r="M10" s="51" t="s">
        <v>95</v>
      </c>
      <c r="N10" s="48"/>
      <c r="O10" s="49"/>
      <c r="P10" s="51" t="s">
        <v>95</v>
      </c>
      <c r="Q10" s="48"/>
      <c r="R10" s="41"/>
      <c r="S10" s="47" t="s">
        <v>95</v>
      </c>
      <c r="T10" s="48"/>
      <c r="U10" s="49"/>
      <c r="V10" s="47" t="s">
        <v>95</v>
      </c>
      <c r="W10" s="50"/>
      <c r="X10" s="49"/>
      <c r="Y10" s="51" t="s">
        <v>95</v>
      </c>
      <c r="Z10" s="48"/>
      <c r="AA10" s="42"/>
      <c r="AB10" s="51" t="s">
        <v>95</v>
      </c>
      <c r="AC10" s="48"/>
      <c r="AD10" s="49"/>
      <c r="AE10" s="51" t="s">
        <v>95</v>
      </c>
      <c r="AF10" s="48"/>
      <c r="AG10" s="41"/>
      <c r="AH10" s="47" t="s">
        <v>95</v>
      </c>
      <c r="AI10" s="48"/>
      <c r="AJ10" s="49"/>
      <c r="AK10" s="47" t="s">
        <v>95</v>
      </c>
      <c r="AL10" s="50"/>
      <c r="AM10" s="49"/>
      <c r="AN10" s="51" t="s">
        <v>95</v>
      </c>
      <c r="AO10" s="48"/>
      <c r="AP10" s="42"/>
      <c r="AQ10" s="51" t="s">
        <v>95</v>
      </c>
      <c r="AR10" s="48"/>
      <c r="AS10" s="49"/>
      <c r="AT10" s="51" t="s">
        <v>95</v>
      </c>
      <c r="AU10" s="48"/>
      <c r="AV10" s="41"/>
      <c r="AW10" s="47" t="s">
        <v>95</v>
      </c>
      <c r="AX10" s="48"/>
      <c r="AY10" s="49"/>
      <c r="AZ10" s="47" t="s">
        <v>95</v>
      </c>
      <c r="BA10" s="50"/>
      <c r="BB10" s="49"/>
      <c r="BC10" s="51" t="s">
        <v>95</v>
      </c>
      <c r="BD10" s="48"/>
      <c r="BE10" s="42"/>
      <c r="BF10" s="51" t="s">
        <v>95</v>
      </c>
      <c r="BG10" s="48"/>
      <c r="BH10" s="49"/>
      <c r="BI10" s="51" t="s">
        <v>95</v>
      </c>
      <c r="BJ10" s="48"/>
      <c r="BK10" s="41"/>
      <c r="BL10" s="47" t="s">
        <v>95</v>
      </c>
      <c r="BM10" s="48"/>
      <c r="BN10" s="49"/>
      <c r="BO10" s="47" t="s">
        <v>95</v>
      </c>
      <c r="BP10" s="50"/>
      <c r="BQ10" s="49"/>
      <c r="BR10" s="51" t="s">
        <v>95</v>
      </c>
      <c r="BS10" s="48"/>
      <c r="BT10" s="42"/>
      <c r="BU10" s="49"/>
      <c r="BV10" s="51" t="s">
        <v>95</v>
      </c>
      <c r="BW10" s="48"/>
    </row>
    <row r="11" spans="1:75" s="2" customFormat="1" ht="11.25" customHeight="1">
      <c r="A11" s="52"/>
      <c r="B11" s="53"/>
      <c r="C11" s="54"/>
      <c r="D11" s="54"/>
      <c r="E11" s="54"/>
      <c r="F11" s="54"/>
      <c r="G11" s="54"/>
      <c r="H11" s="54"/>
      <c r="I11" s="54"/>
      <c r="J11" s="54"/>
      <c r="K11" s="55"/>
      <c r="L11" s="54"/>
      <c r="M11" s="54"/>
      <c r="N11" s="55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5"/>
      <c r="AA11" s="54"/>
      <c r="AB11" s="54"/>
      <c r="AC11" s="55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5"/>
      <c r="AP11" s="54"/>
      <c r="AQ11" s="54"/>
      <c r="AR11" s="55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5"/>
      <c r="BE11" s="54"/>
      <c r="BF11" s="54"/>
      <c r="BG11" s="55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5"/>
      <c r="BT11" s="54"/>
      <c r="BU11" s="54"/>
      <c r="BV11" s="54"/>
      <c r="BW11" s="54"/>
    </row>
    <row r="12" spans="1:75" s="2" customFormat="1" ht="11.25" customHeight="1">
      <c r="A12" s="52"/>
      <c r="B12" s="28" t="s">
        <v>96</v>
      </c>
      <c r="C12" s="54"/>
      <c r="D12" s="54"/>
      <c r="E12" s="54"/>
      <c r="F12" s="54"/>
      <c r="G12" s="54"/>
      <c r="H12" s="54"/>
      <c r="I12" s="54"/>
      <c r="J12" s="54"/>
      <c r="K12" s="55"/>
      <c r="L12" s="54"/>
      <c r="M12" s="54"/>
      <c r="N12" s="55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5"/>
      <c r="AA12" s="54"/>
      <c r="AB12" s="54"/>
      <c r="AC12" s="55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5"/>
      <c r="AP12" s="54"/>
      <c r="AQ12" s="54"/>
      <c r="AR12" s="55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5"/>
      <c r="BE12" s="54"/>
      <c r="BF12" s="54"/>
      <c r="BG12" s="55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5"/>
      <c r="BT12" s="77">
        <v>0</v>
      </c>
      <c r="BU12" s="54">
        <f>BT12</f>
        <v>0</v>
      </c>
      <c r="BV12" s="54"/>
      <c r="BW12" s="54"/>
    </row>
    <row r="13" spans="1:75" s="2" customFormat="1" ht="11.25" customHeight="1">
      <c r="A13" s="52"/>
      <c r="B13" s="28"/>
      <c r="C13" s="54"/>
      <c r="D13" s="54"/>
      <c r="E13" s="54"/>
      <c r="F13" s="54"/>
      <c r="G13" s="54"/>
      <c r="H13" s="54"/>
      <c r="I13" s="54"/>
      <c r="J13" s="54"/>
      <c r="K13" s="55"/>
      <c r="L13" s="54"/>
      <c r="M13" s="54"/>
      <c r="N13" s="55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5"/>
      <c r="AA13" s="54"/>
      <c r="AB13" s="54"/>
      <c r="AC13" s="55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5"/>
      <c r="AP13" s="54"/>
      <c r="AQ13" s="54"/>
      <c r="AR13" s="55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5"/>
      <c r="BE13" s="54"/>
      <c r="BF13" s="54"/>
      <c r="BG13" s="55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5"/>
      <c r="BT13" s="54"/>
      <c r="BU13" s="54"/>
      <c r="BV13" s="54"/>
      <c r="BW13" s="54"/>
    </row>
    <row r="14" spans="1:75" ht="15">
      <c r="A14" s="15"/>
      <c r="B14" s="13" t="s">
        <v>97</v>
      </c>
      <c r="C14" s="16"/>
      <c r="D14" s="11"/>
      <c r="E14" s="11"/>
      <c r="F14" s="1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16"/>
      <c r="S14" s="11"/>
      <c r="T14" s="11"/>
      <c r="U14" s="11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16"/>
      <c r="AH14" s="11"/>
      <c r="AI14" s="11"/>
      <c r="AJ14" s="11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16"/>
      <c r="AW14" s="11"/>
      <c r="AX14" s="11"/>
      <c r="AY14" s="11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16"/>
      <c r="BL14" s="11"/>
      <c r="BM14" s="11"/>
      <c r="BN14" s="11"/>
      <c r="BO14" s="52"/>
      <c r="BP14" s="52"/>
      <c r="BQ14" s="52"/>
      <c r="BR14" s="52"/>
      <c r="BS14" s="52"/>
      <c r="BT14" s="52"/>
      <c r="BU14" s="52"/>
      <c r="BV14" s="52"/>
      <c r="BW14" s="52"/>
    </row>
    <row r="15" spans="1:75" ht="15">
      <c r="A15" s="53">
        <v>101</v>
      </c>
      <c r="B15" s="56" t="s">
        <v>98</v>
      </c>
      <c r="C15" s="77">
        <v>163968400</v>
      </c>
      <c r="D15" s="77">
        <v>0</v>
      </c>
      <c r="E15" s="77">
        <v>175955500.93</v>
      </c>
      <c r="F15" s="77">
        <v>2927160</v>
      </c>
      <c r="G15" s="77">
        <v>0</v>
      </c>
      <c r="H15" s="77">
        <v>3105609.77</v>
      </c>
      <c r="I15" s="77">
        <v>161215010</v>
      </c>
      <c r="J15" s="77">
        <v>0</v>
      </c>
      <c r="K15" s="77">
        <v>178027297.44</v>
      </c>
      <c r="L15" s="77">
        <v>106528630</v>
      </c>
      <c r="M15" s="77">
        <v>0</v>
      </c>
      <c r="N15" s="77">
        <v>111941513.31</v>
      </c>
      <c r="O15" s="77">
        <v>35917630</v>
      </c>
      <c r="P15" s="77">
        <v>0</v>
      </c>
      <c r="Q15" s="77">
        <v>37849549.48</v>
      </c>
      <c r="R15" s="77">
        <v>4332420</v>
      </c>
      <c r="S15" s="77">
        <v>0</v>
      </c>
      <c r="T15" s="77">
        <v>4698922.37</v>
      </c>
      <c r="U15" s="77">
        <v>2953740</v>
      </c>
      <c r="V15" s="77">
        <v>0</v>
      </c>
      <c r="W15" s="77">
        <v>3078618.81</v>
      </c>
      <c r="X15" s="77">
        <v>21393210</v>
      </c>
      <c r="Y15" s="77">
        <v>0</v>
      </c>
      <c r="Z15" s="77">
        <v>22493225.85</v>
      </c>
      <c r="AA15" s="77">
        <v>5083880</v>
      </c>
      <c r="AB15" s="77">
        <v>0</v>
      </c>
      <c r="AC15" s="77">
        <v>5391887.69</v>
      </c>
      <c r="AD15" s="77">
        <v>13960020</v>
      </c>
      <c r="AE15" s="77">
        <v>0</v>
      </c>
      <c r="AF15" s="77">
        <v>14704567.76</v>
      </c>
      <c r="AG15" s="77">
        <v>1125940</v>
      </c>
      <c r="AH15" s="77">
        <v>0</v>
      </c>
      <c r="AI15" s="77">
        <v>1206819.01</v>
      </c>
      <c r="AJ15" s="77">
        <v>97858540</v>
      </c>
      <c r="AK15" s="77">
        <v>0</v>
      </c>
      <c r="AL15" s="77">
        <v>105171825.43</v>
      </c>
      <c r="AM15" s="77">
        <v>0</v>
      </c>
      <c r="AN15" s="77">
        <v>0</v>
      </c>
      <c r="AO15" s="77">
        <v>0</v>
      </c>
      <c r="AP15" s="77">
        <v>5833320</v>
      </c>
      <c r="AQ15" s="77">
        <v>0</v>
      </c>
      <c r="AR15" s="77">
        <v>6161219.33</v>
      </c>
      <c r="AS15" s="77">
        <v>12190320</v>
      </c>
      <c r="AT15" s="77">
        <v>0</v>
      </c>
      <c r="AU15" s="77">
        <v>12682613.18</v>
      </c>
      <c r="AV15" s="77">
        <v>212430</v>
      </c>
      <c r="AW15" s="77">
        <v>0</v>
      </c>
      <c r="AX15" s="77">
        <v>266109.41</v>
      </c>
      <c r="AY15" s="77">
        <v>0</v>
      </c>
      <c r="AZ15" s="77">
        <v>0</v>
      </c>
      <c r="BA15" s="77">
        <v>0</v>
      </c>
      <c r="BB15" s="77">
        <v>0</v>
      </c>
      <c r="BC15" s="77">
        <v>0</v>
      </c>
      <c r="BD15" s="77">
        <v>0</v>
      </c>
      <c r="BE15" s="77">
        <v>1283880</v>
      </c>
      <c r="BF15" s="77">
        <v>0</v>
      </c>
      <c r="BG15" s="77">
        <v>1329852.99</v>
      </c>
      <c r="BH15" s="77">
        <v>0</v>
      </c>
      <c r="BI15" s="77">
        <v>0</v>
      </c>
      <c r="BJ15" s="77">
        <v>0</v>
      </c>
      <c r="BK15" s="77">
        <v>0</v>
      </c>
      <c r="BL15" s="77">
        <v>0</v>
      </c>
      <c r="BM15" s="77">
        <v>0</v>
      </c>
      <c r="BN15" s="77">
        <v>0</v>
      </c>
      <c r="BO15" s="77">
        <v>0</v>
      </c>
      <c r="BP15" s="77">
        <v>0</v>
      </c>
      <c r="BQ15" s="77">
        <v>0</v>
      </c>
      <c r="BR15" s="77">
        <v>0</v>
      </c>
      <c r="BS15" s="77">
        <v>0</v>
      </c>
      <c r="BT15" s="77"/>
      <c r="BU15" s="78">
        <f>+C15+F15+I15+L15+O15+R15+U15+X15+AA15+AD15+AG15+AJ15+AM15+AP15+AS15+AV15+AY15+BB15+BE15+BH15+BK15+BN15+BQ15</f>
        <v>636784530</v>
      </c>
      <c r="BV15" s="78">
        <f aca="true" t="shared" si="0" ref="BV15:BW24">+D15+G15+J15+M15+P15+S15+V15+Y15+AB15+AE15+AH15+AK15+AN15+AQ15+AT15+AW15+AZ15+BC15+BF15+BI15+BL15+BO15+BR15</f>
        <v>0</v>
      </c>
      <c r="BW15" s="78">
        <f t="shared" si="0"/>
        <v>684065132.7600001</v>
      </c>
    </row>
    <row r="16" spans="1:75" ht="15">
      <c r="A16" s="53">
        <f>A15+1</f>
        <v>102</v>
      </c>
      <c r="B16" s="56" t="s">
        <v>99</v>
      </c>
      <c r="C16" s="77">
        <v>17828060</v>
      </c>
      <c r="D16" s="77">
        <v>0</v>
      </c>
      <c r="E16" s="77">
        <v>19677502.02</v>
      </c>
      <c r="F16" s="77">
        <v>199150</v>
      </c>
      <c r="G16" s="77">
        <v>0</v>
      </c>
      <c r="H16" s="77">
        <v>230170.28</v>
      </c>
      <c r="I16" s="77">
        <v>11132680</v>
      </c>
      <c r="J16" s="77">
        <v>0</v>
      </c>
      <c r="K16" s="77">
        <v>13231446.09</v>
      </c>
      <c r="L16" s="77">
        <v>7133130</v>
      </c>
      <c r="M16" s="77">
        <v>0</v>
      </c>
      <c r="N16" s="77">
        <v>8456454.43</v>
      </c>
      <c r="O16" s="77">
        <v>1827960</v>
      </c>
      <c r="P16" s="77">
        <v>0</v>
      </c>
      <c r="Q16" s="77">
        <v>2114973.64</v>
      </c>
      <c r="R16" s="77">
        <v>284710</v>
      </c>
      <c r="S16" s="77">
        <v>0</v>
      </c>
      <c r="T16" s="77">
        <v>353190.07</v>
      </c>
      <c r="U16" s="77">
        <v>194820</v>
      </c>
      <c r="V16" s="77">
        <v>0</v>
      </c>
      <c r="W16" s="77">
        <v>244861.1</v>
      </c>
      <c r="X16" s="77">
        <v>2464350</v>
      </c>
      <c r="Y16" s="77">
        <v>0</v>
      </c>
      <c r="Z16" s="77">
        <v>4017012.05</v>
      </c>
      <c r="AA16" s="77">
        <v>337390</v>
      </c>
      <c r="AB16" s="77">
        <v>0</v>
      </c>
      <c r="AC16" s="77">
        <v>389401.13</v>
      </c>
      <c r="AD16" s="77">
        <v>922710</v>
      </c>
      <c r="AE16" s="77">
        <v>0</v>
      </c>
      <c r="AF16" s="77">
        <v>1061553.61</v>
      </c>
      <c r="AG16" s="77">
        <v>76290</v>
      </c>
      <c r="AH16" s="77">
        <v>0</v>
      </c>
      <c r="AI16" s="77">
        <v>91351.53</v>
      </c>
      <c r="AJ16" s="77">
        <v>2808120</v>
      </c>
      <c r="AK16" s="77">
        <v>0</v>
      </c>
      <c r="AL16" s="77">
        <v>3261294.91</v>
      </c>
      <c r="AM16" s="77">
        <v>0</v>
      </c>
      <c r="AN16" s="77">
        <v>0</v>
      </c>
      <c r="AO16" s="77">
        <v>0</v>
      </c>
      <c r="AP16" s="77">
        <v>380500</v>
      </c>
      <c r="AQ16" s="77">
        <v>0</v>
      </c>
      <c r="AR16" s="77">
        <v>425421.41</v>
      </c>
      <c r="AS16" s="77">
        <v>923870</v>
      </c>
      <c r="AT16" s="77">
        <v>0</v>
      </c>
      <c r="AU16" s="77">
        <v>1055951.18</v>
      </c>
      <c r="AV16" s="77">
        <v>13310</v>
      </c>
      <c r="AW16" s="77">
        <v>0</v>
      </c>
      <c r="AX16" s="77">
        <v>15403.86</v>
      </c>
      <c r="AY16" s="77">
        <v>0</v>
      </c>
      <c r="AZ16" s="77">
        <v>0</v>
      </c>
      <c r="BA16" s="77">
        <v>0</v>
      </c>
      <c r="BB16" s="77">
        <v>0</v>
      </c>
      <c r="BC16" s="77">
        <v>0</v>
      </c>
      <c r="BD16" s="77">
        <v>0</v>
      </c>
      <c r="BE16" s="77">
        <v>92400</v>
      </c>
      <c r="BF16" s="77">
        <v>0</v>
      </c>
      <c r="BG16" s="77">
        <v>104731.01</v>
      </c>
      <c r="BH16" s="77">
        <v>0</v>
      </c>
      <c r="BI16" s="77">
        <v>0</v>
      </c>
      <c r="BJ16" s="77">
        <v>0</v>
      </c>
      <c r="BK16" s="77">
        <v>0</v>
      </c>
      <c r="BL16" s="77">
        <v>0</v>
      </c>
      <c r="BM16" s="77">
        <v>0</v>
      </c>
      <c r="BN16" s="77">
        <v>0</v>
      </c>
      <c r="BO16" s="77">
        <v>0</v>
      </c>
      <c r="BP16" s="77">
        <v>0</v>
      </c>
      <c r="BQ16" s="77">
        <v>0</v>
      </c>
      <c r="BR16" s="77">
        <v>0</v>
      </c>
      <c r="BS16" s="77">
        <v>0</v>
      </c>
      <c r="BT16" s="77"/>
      <c r="BU16" s="78">
        <f aca="true" t="shared" si="1" ref="BU16:BU24">+C16+F16+I16+L16+O16+R16+U16+X16+AA16+AD16+AG16+AJ16+AM16+AP16+AS16+AV16+AY16+BB16+BE16+BH16+BK16+BN16+BQ16</f>
        <v>46619450</v>
      </c>
      <c r="BV16" s="78">
        <f t="shared" si="0"/>
        <v>0</v>
      </c>
      <c r="BW16" s="78">
        <f t="shared" si="0"/>
        <v>54730718.31999999</v>
      </c>
    </row>
    <row r="17" spans="1:75" ht="15">
      <c r="A17" s="53">
        <f aca="true" t="shared" si="2" ref="A17:A24">A16+1</f>
        <v>103</v>
      </c>
      <c r="B17" s="56" t="s">
        <v>100</v>
      </c>
      <c r="C17" s="77">
        <v>73402000</v>
      </c>
      <c r="D17" s="77">
        <v>0</v>
      </c>
      <c r="E17" s="77">
        <v>139108914.68</v>
      </c>
      <c r="F17" s="77">
        <v>683630</v>
      </c>
      <c r="G17" s="77">
        <v>0</v>
      </c>
      <c r="H17" s="77">
        <v>8663417.78</v>
      </c>
      <c r="I17" s="77">
        <v>49421000</v>
      </c>
      <c r="J17" s="77">
        <v>0</v>
      </c>
      <c r="K17" s="77">
        <v>113860204.46</v>
      </c>
      <c r="L17" s="77">
        <v>113336090</v>
      </c>
      <c r="M17" s="77">
        <v>0</v>
      </c>
      <c r="N17" s="77">
        <v>208427460.85</v>
      </c>
      <c r="O17" s="77">
        <v>40099880</v>
      </c>
      <c r="P17" s="77">
        <v>0</v>
      </c>
      <c r="Q17" s="77">
        <v>63855099.79</v>
      </c>
      <c r="R17" s="77">
        <v>9641760</v>
      </c>
      <c r="S17" s="77">
        <v>0</v>
      </c>
      <c r="T17" s="77">
        <v>15421249.4</v>
      </c>
      <c r="U17" s="77">
        <v>1810220</v>
      </c>
      <c r="V17" s="77">
        <v>0</v>
      </c>
      <c r="W17" s="77">
        <v>2993230.54</v>
      </c>
      <c r="X17" s="77">
        <v>51065810</v>
      </c>
      <c r="Y17" s="77">
        <v>0</v>
      </c>
      <c r="Z17" s="77">
        <v>80902504.42</v>
      </c>
      <c r="AA17" s="77">
        <v>338025990</v>
      </c>
      <c r="AB17" s="77">
        <v>0</v>
      </c>
      <c r="AC17" s="77">
        <v>414881178.33</v>
      </c>
      <c r="AD17" s="77">
        <v>879668540</v>
      </c>
      <c r="AE17" s="77">
        <v>0</v>
      </c>
      <c r="AF17" s="77">
        <v>1020626988.12</v>
      </c>
      <c r="AG17" s="77">
        <v>1301430</v>
      </c>
      <c r="AH17" s="77">
        <v>0</v>
      </c>
      <c r="AI17" s="77">
        <v>1824834.85</v>
      </c>
      <c r="AJ17" s="77">
        <v>301240418.02</v>
      </c>
      <c r="AK17" s="77">
        <v>0</v>
      </c>
      <c r="AL17" s="77">
        <v>424875433.83</v>
      </c>
      <c r="AM17" s="77">
        <v>1480500</v>
      </c>
      <c r="AN17" s="77">
        <v>0</v>
      </c>
      <c r="AO17" s="77">
        <v>1982300.82</v>
      </c>
      <c r="AP17" s="77">
        <v>8770240</v>
      </c>
      <c r="AQ17" s="77">
        <v>0</v>
      </c>
      <c r="AR17" s="77">
        <v>11192803.77</v>
      </c>
      <c r="AS17" s="77">
        <v>13469370</v>
      </c>
      <c r="AT17" s="77">
        <v>0</v>
      </c>
      <c r="AU17" s="77">
        <v>13782250.82</v>
      </c>
      <c r="AV17" s="77">
        <v>153270</v>
      </c>
      <c r="AW17" s="77">
        <v>0</v>
      </c>
      <c r="AX17" s="77">
        <v>198626.78</v>
      </c>
      <c r="AY17" s="77">
        <v>0</v>
      </c>
      <c r="AZ17" s="77">
        <v>0</v>
      </c>
      <c r="BA17" s="77">
        <v>0</v>
      </c>
      <c r="BB17" s="77">
        <v>0</v>
      </c>
      <c r="BC17" s="77">
        <v>0</v>
      </c>
      <c r="BD17" s="77">
        <v>0</v>
      </c>
      <c r="BE17" s="77">
        <v>5374800</v>
      </c>
      <c r="BF17" s="77">
        <v>0</v>
      </c>
      <c r="BG17" s="77">
        <v>5769972.51</v>
      </c>
      <c r="BH17" s="77">
        <v>0</v>
      </c>
      <c r="BI17" s="77">
        <v>0</v>
      </c>
      <c r="BJ17" s="77">
        <v>0</v>
      </c>
      <c r="BK17" s="77">
        <v>0</v>
      </c>
      <c r="BL17" s="77">
        <v>0</v>
      </c>
      <c r="BM17" s="77">
        <v>0</v>
      </c>
      <c r="BN17" s="77">
        <v>0</v>
      </c>
      <c r="BO17" s="77">
        <v>0</v>
      </c>
      <c r="BP17" s="77">
        <v>0</v>
      </c>
      <c r="BQ17" s="77">
        <v>0</v>
      </c>
      <c r="BR17" s="77">
        <v>0</v>
      </c>
      <c r="BS17" s="77">
        <v>0</v>
      </c>
      <c r="BT17" s="77"/>
      <c r="BU17" s="78">
        <f t="shared" si="1"/>
        <v>1888944948.02</v>
      </c>
      <c r="BV17" s="78">
        <f t="shared" si="0"/>
        <v>0</v>
      </c>
      <c r="BW17" s="78">
        <f t="shared" si="0"/>
        <v>2528366471.7500005</v>
      </c>
    </row>
    <row r="18" spans="1:75" ht="15">
      <c r="A18" s="53">
        <f t="shared" si="2"/>
        <v>104</v>
      </c>
      <c r="B18" s="56" t="s">
        <v>21</v>
      </c>
      <c r="C18" s="77">
        <v>7551070</v>
      </c>
      <c r="D18" s="77">
        <v>0</v>
      </c>
      <c r="E18" s="77">
        <v>8926888.03</v>
      </c>
      <c r="F18" s="77">
        <v>0</v>
      </c>
      <c r="G18" s="77">
        <v>0</v>
      </c>
      <c r="H18" s="77">
        <v>0</v>
      </c>
      <c r="I18" s="77">
        <v>90400</v>
      </c>
      <c r="J18" s="77">
        <v>0</v>
      </c>
      <c r="K18" s="77">
        <v>93200</v>
      </c>
      <c r="L18" s="77">
        <v>21898500</v>
      </c>
      <c r="M18" s="77">
        <v>0</v>
      </c>
      <c r="N18" s="77">
        <v>27106774.22</v>
      </c>
      <c r="O18" s="77">
        <v>15955200</v>
      </c>
      <c r="P18" s="77">
        <v>0</v>
      </c>
      <c r="Q18" s="77">
        <v>30358770.25</v>
      </c>
      <c r="R18" s="77">
        <v>4300120</v>
      </c>
      <c r="S18" s="77">
        <v>0</v>
      </c>
      <c r="T18" s="77">
        <v>8697207.99</v>
      </c>
      <c r="U18" s="77">
        <v>100000</v>
      </c>
      <c r="V18" s="77">
        <v>0</v>
      </c>
      <c r="W18" s="77">
        <v>152511.15</v>
      </c>
      <c r="X18" s="77">
        <v>39951000</v>
      </c>
      <c r="Y18" s="77">
        <v>0</v>
      </c>
      <c r="Z18" s="77">
        <v>58103652.12</v>
      </c>
      <c r="AA18" s="77">
        <v>2659800</v>
      </c>
      <c r="AB18" s="77">
        <v>0</v>
      </c>
      <c r="AC18" s="77">
        <v>3122900</v>
      </c>
      <c r="AD18" s="77">
        <v>206000</v>
      </c>
      <c r="AE18" s="77">
        <v>0</v>
      </c>
      <c r="AF18" s="77">
        <v>406000.01</v>
      </c>
      <c r="AG18" s="77">
        <v>0</v>
      </c>
      <c r="AH18" s="77">
        <v>0</v>
      </c>
      <c r="AI18" s="77">
        <v>449160.28</v>
      </c>
      <c r="AJ18" s="77">
        <v>50878588.68</v>
      </c>
      <c r="AK18" s="77">
        <v>0</v>
      </c>
      <c r="AL18" s="77">
        <v>77171745.99</v>
      </c>
      <c r="AM18" s="77">
        <v>60000</v>
      </c>
      <c r="AN18" s="77">
        <v>0</v>
      </c>
      <c r="AO18" s="77">
        <v>120000</v>
      </c>
      <c r="AP18" s="77">
        <v>6262840</v>
      </c>
      <c r="AQ18" s="77">
        <v>0</v>
      </c>
      <c r="AR18" s="77">
        <v>15507465.96</v>
      </c>
      <c r="AS18" s="77">
        <v>1885000</v>
      </c>
      <c r="AT18" s="77">
        <v>0</v>
      </c>
      <c r="AU18" s="77">
        <v>1981427.78</v>
      </c>
      <c r="AV18" s="77">
        <v>30600</v>
      </c>
      <c r="AW18" s="77">
        <v>0</v>
      </c>
      <c r="AX18" s="77">
        <v>66668.34</v>
      </c>
      <c r="AY18" s="77">
        <v>0</v>
      </c>
      <c r="AZ18" s="77">
        <v>0</v>
      </c>
      <c r="BA18" s="77">
        <v>0</v>
      </c>
      <c r="BB18" s="77">
        <v>0</v>
      </c>
      <c r="BC18" s="77">
        <v>0</v>
      </c>
      <c r="BD18" s="77">
        <v>0</v>
      </c>
      <c r="BE18" s="77">
        <v>124570</v>
      </c>
      <c r="BF18" s="77">
        <v>0</v>
      </c>
      <c r="BG18" s="77">
        <v>1303449.4</v>
      </c>
      <c r="BH18" s="77">
        <v>0</v>
      </c>
      <c r="BI18" s="77">
        <v>0</v>
      </c>
      <c r="BJ18" s="77">
        <v>0</v>
      </c>
      <c r="BK18" s="77">
        <v>0</v>
      </c>
      <c r="BL18" s="77">
        <v>0</v>
      </c>
      <c r="BM18" s="77">
        <v>0</v>
      </c>
      <c r="BN18" s="77">
        <v>0</v>
      </c>
      <c r="BO18" s="77">
        <v>0</v>
      </c>
      <c r="BP18" s="77">
        <v>0</v>
      </c>
      <c r="BQ18" s="77">
        <v>0</v>
      </c>
      <c r="BR18" s="77">
        <v>0</v>
      </c>
      <c r="BS18" s="77">
        <v>0</v>
      </c>
      <c r="BT18" s="77"/>
      <c r="BU18" s="78">
        <f t="shared" si="1"/>
        <v>151953688.68</v>
      </c>
      <c r="BV18" s="78">
        <f t="shared" si="0"/>
        <v>0</v>
      </c>
      <c r="BW18" s="78">
        <f t="shared" si="0"/>
        <v>233567821.51999998</v>
      </c>
    </row>
    <row r="19" spans="1:75" ht="15">
      <c r="A19" s="53">
        <f t="shared" si="2"/>
        <v>105</v>
      </c>
      <c r="B19" s="56" t="s">
        <v>101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77">
        <v>0</v>
      </c>
      <c r="AW19" s="77">
        <v>0</v>
      </c>
      <c r="AX19" s="77">
        <v>0</v>
      </c>
      <c r="AY19" s="77">
        <v>0</v>
      </c>
      <c r="AZ19" s="77">
        <v>0</v>
      </c>
      <c r="BA19" s="77">
        <v>0</v>
      </c>
      <c r="BB19" s="77">
        <v>0</v>
      </c>
      <c r="BC19" s="77">
        <v>0</v>
      </c>
      <c r="BD19" s="77">
        <v>0</v>
      </c>
      <c r="BE19" s="77">
        <v>0</v>
      </c>
      <c r="BF19" s="77">
        <v>0</v>
      </c>
      <c r="BG19" s="77">
        <v>0</v>
      </c>
      <c r="BH19" s="77">
        <v>0</v>
      </c>
      <c r="BI19" s="77">
        <v>0</v>
      </c>
      <c r="BJ19" s="77">
        <v>0</v>
      </c>
      <c r="BK19" s="77">
        <v>0</v>
      </c>
      <c r="BL19" s="77">
        <v>0</v>
      </c>
      <c r="BM19" s="77">
        <v>0</v>
      </c>
      <c r="BN19" s="77">
        <v>0</v>
      </c>
      <c r="BO19" s="77">
        <v>0</v>
      </c>
      <c r="BP19" s="77">
        <v>0</v>
      </c>
      <c r="BQ19" s="77">
        <v>0</v>
      </c>
      <c r="BR19" s="77">
        <v>0</v>
      </c>
      <c r="BS19" s="77">
        <v>0</v>
      </c>
      <c r="BT19" s="77"/>
      <c r="BU19" s="78">
        <f t="shared" si="1"/>
        <v>0</v>
      </c>
      <c r="BV19" s="78">
        <f t="shared" si="0"/>
        <v>0</v>
      </c>
      <c r="BW19" s="78">
        <f t="shared" si="0"/>
        <v>0</v>
      </c>
    </row>
    <row r="20" spans="1:75" ht="15">
      <c r="A20" s="53">
        <f t="shared" si="2"/>
        <v>106</v>
      </c>
      <c r="B20" s="56" t="s">
        <v>102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7">
        <v>0</v>
      </c>
      <c r="AW20" s="77">
        <v>0</v>
      </c>
      <c r="AX20" s="77">
        <v>0</v>
      </c>
      <c r="AY20" s="77">
        <v>0</v>
      </c>
      <c r="AZ20" s="77">
        <v>0</v>
      </c>
      <c r="BA20" s="77">
        <v>0</v>
      </c>
      <c r="BB20" s="77">
        <v>0</v>
      </c>
      <c r="BC20" s="77">
        <v>0</v>
      </c>
      <c r="BD20" s="77">
        <v>0</v>
      </c>
      <c r="BE20" s="77">
        <v>0</v>
      </c>
      <c r="BF20" s="77">
        <v>0</v>
      </c>
      <c r="BG20" s="77">
        <v>0</v>
      </c>
      <c r="BH20" s="77">
        <v>0</v>
      </c>
      <c r="BI20" s="77">
        <v>0</v>
      </c>
      <c r="BJ20" s="77">
        <v>0</v>
      </c>
      <c r="BK20" s="77">
        <v>0</v>
      </c>
      <c r="BL20" s="77">
        <v>0</v>
      </c>
      <c r="BM20" s="77">
        <v>0</v>
      </c>
      <c r="BN20" s="77">
        <v>0</v>
      </c>
      <c r="BO20" s="77">
        <v>0</v>
      </c>
      <c r="BP20" s="77">
        <v>0</v>
      </c>
      <c r="BQ20" s="77">
        <v>0</v>
      </c>
      <c r="BR20" s="77">
        <v>0</v>
      </c>
      <c r="BS20" s="77">
        <v>0</v>
      </c>
      <c r="BT20" s="77"/>
      <c r="BU20" s="78">
        <f t="shared" si="1"/>
        <v>0</v>
      </c>
      <c r="BV20" s="78">
        <f t="shared" si="0"/>
        <v>0</v>
      </c>
      <c r="BW20" s="78">
        <f t="shared" si="0"/>
        <v>0</v>
      </c>
    </row>
    <row r="21" spans="1:75" ht="15">
      <c r="A21" s="53">
        <f t="shared" si="2"/>
        <v>107</v>
      </c>
      <c r="B21" s="56" t="s">
        <v>103</v>
      </c>
      <c r="C21" s="77">
        <v>14877410</v>
      </c>
      <c r="D21" s="77">
        <v>0</v>
      </c>
      <c r="E21" s="77">
        <v>15129325.54</v>
      </c>
      <c r="F21" s="77">
        <v>193950</v>
      </c>
      <c r="G21" s="77">
        <v>0</v>
      </c>
      <c r="H21" s="77">
        <v>193950</v>
      </c>
      <c r="I21" s="77">
        <v>686320</v>
      </c>
      <c r="J21" s="77">
        <v>0</v>
      </c>
      <c r="K21" s="77">
        <v>686320</v>
      </c>
      <c r="L21" s="77">
        <v>9666040</v>
      </c>
      <c r="M21" s="77">
        <v>0</v>
      </c>
      <c r="N21" s="77">
        <v>9666040</v>
      </c>
      <c r="O21" s="77">
        <v>9596190</v>
      </c>
      <c r="P21" s="77">
        <v>0</v>
      </c>
      <c r="Q21" s="77">
        <v>9596190</v>
      </c>
      <c r="R21" s="77">
        <v>1529940</v>
      </c>
      <c r="S21" s="77">
        <v>0</v>
      </c>
      <c r="T21" s="77">
        <v>1529940</v>
      </c>
      <c r="U21" s="77">
        <v>0</v>
      </c>
      <c r="V21" s="77">
        <v>0</v>
      </c>
      <c r="W21" s="77">
        <v>0</v>
      </c>
      <c r="X21" s="77">
        <v>7348010</v>
      </c>
      <c r="Y21" s="77">
        <v>0</v>
      </c>
      <c r="Z21" s="77">
        <v>7643340.98</v>
      </c>
      <c r="AA21" s="77">
        <v>6753360</v>
      </c>
      <c r="AB21" s="77">
        <v>0</v>
      </c>
      <c r="AC21" s="77">
        <v>6753360</v>
      </c>
      <c r="AD21" s="77">
        <v>71297800</v>
      </c>
      <c r="AE21" s="77">
        <v>0</v>
      </c>
      <c r="AF21" s="77">
        <v>71920111.48</v>
      </c>
      <c r="AG21" s="77">
        <v>34570</v>
      </c>
      <c r="AH21" s="77">
        <v>0</v>
      </c>
      <c r="AI21" s="77">
        <v>34570</v>
      </c>
      <c r="AJ21" s="77">
        <v>4800950</v>
      </c>
      <c r="AK21" s="77">
        <v>0</v>
      </c>
      <c r="AL21" s="77">
        <v>4800950</v>
      </c>
      <c r="AM21" s="77">
        <v>0</v>
      </c>
      <c r="AN21" s="77">
        <v>0</v>
      </c>
      <c r="AO21" s="77">
        <v>0</v>
      </c>
      <c r="AP21" s="77">
        <v>179400</v>
      </c>
      <c r="AQ21" s="77">
        <v>0</v>
      </c>
      <c r="AR21" s="77">
        <v>179400</v>
      </c>
      <c r="AS21" s="77">
        <v>0</v>
      </c>
      <c r="AT21" s="77">
        <v>0</v>
      </c>
      <c r="AU21" s="77">
        <v>0</v>
      </c>
      <c r="AV21" s="77">
        <v>0</v>
      </c>
      <c r="AW21" s="77">
        <v>0</v>
      </c>
      <c r="AX21" s="77">
        <v>0</v>
      </c>
      <c r="AY21" s="77">
        <v>0</v>
      </c>
      <c r="AZ21" s="77">
        <v>0</v>
      </c>
      <c r="BA21" s="77">
        <v>0</v>
      </c>
      <c r="BB21" s="77">
        <v>0</v>
      </c>
      <c r="BC21" s="77">
        <v>0</v>
      </c>
      <c r="BD21" s="77">
        <v>0</v>
      </c>
      <c r="BE21" s="77">
        <v>0</v>
      </c>
      <c r="BF21" s="77">
        <v>0</v>
      </c>
      <c r="BG21" s="77">
        <v>0</v>
      </c>
      <c r="BH21" s="77">
        <v>0</v>
      </c>
      <c r="BI21" s="77">
        <v>0</v>
      </c>
      <c r="BJ21" s="77">
        <v>0</v>
      </c>
      <c r="BK21" s="77">
        <v>0</v>
      </c>
      <c r="BL21" s="77">
        <v>0</v>
      </c>
      <c r="BM21" s="77">
        <v>0</v>
      </c>
      <c r="BN21" s="77">
        <v>0</v>
      </c>
      <c r="BO21" s="77">
        <v>0</v>
      </c>
      <c r="BP21" s="77">
        <v>0</v>
      </c>
      <c r="BQ21" s="77">
        <v>0</v>
      </c>
      <c r="BR21" s="77">
        <v>0</v>
      </c>
      <c r="BS21" s="77">
        <v>0</v>
      </c>
      <c r="BT21" s="77"/>
      <c r="BU21" s="78">
        <f t="shared" si="1"/>
        <v>126963940</v>
      </c>
      <c r="BV21" s="78">
        <f t="shared" si="0"/>
        <v>0</v>
      </c>
      <c r="BW21" s="78">
        <f t="shared" si="0"/>
        <v>128133498</v>
      </c>
    </row>
    <row r="22" spans="1:75" ht="15">
      <c r="A22" s="53">
        <f t="shared" si="2"/>
        <v>108</v>
      </c>
      <c r="B22" s="56" t="s">
        <v>104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0</v>
      </c>
      <c r="AU22" s="77">
        <v>0</v>
      </c>
      <c r="AV22" s="77">
        <v>0</v>
      </c>
      <c r="AW22" s="77">
        <v>0</v>
      </c>
      <c r="AX22" s="77">
        <v>0</v>
      </c>
      <c r="AY22" s="77">
        <v>0</v>
      </c>
      <c r="AZ22" s="77">
        <v>0</v>
      </c>
      <c r="BA22" s="77">
        <v>0</v>
      </c>
      <c r="BB22" s="77">
        <v>0</v>
      </c>
      <c r="BC22" s="77">
        <v>0</v>
      </c>
      <c r="BD22" s="77">
        <v>0</v>
      </c>
      <c r="BE22" s="77">
        <v>0</v>
      </c>
      <c r="BF22" s="77">
        <v>0</v>
      </c>
      <c r="BG22" s="77">
        <v>0</v>
      </c>
      <c r="BH22" s="77">
        <v>0</v>
      </c>
      <c r="BI22" s="77">
        <v>0</v>
      </c>
      <c r="BJ22" s="77">
        <v>0</v>
      </c>
      <c r="BK22" s="77">
        <v>0</v>
      </c>
      <c r="BL22" s="77">
        <v>0</v>
      </c>
      <c r="BM22" s="77">
        <v>0</v>
      </c>
      <c r="BN22" s="77">
        <v>0</v>
      </c>
      <c r="BO22" s="77">
        <v>0</v>
      </c>
      <c r="BP22" s="77">
        <v>0</v>
      </c>
      <c r="BQ22" s="77">
        <v>0</v>
      </c>
      <c r="BR22" s="77">
        <v>0</v>
      </c>
      <c r="BS22" s="77">
        <v>0</v>
      </c>
      <c r="BT22" s="77"/>
      <c r="BU22" s="78">
        <f t="shared" si="1"/>
        <v>0</v>
      </c>
      <c r="BV22" s="78">
        <f t="shared" si="0"/>
        <v>0</v>
      </c>
      <c r="BW22" s="78">
        <f t="shared" si="0"/>
        <v>0</v>
      </c>
    </row>
    <row r="23" spans="1:75" ht="15">
      <c r="A23" s="53">
        <f t="shared" si="2"/>
        <v>109</v>
      </c>
      <c r="B23" s="56" t="s">
        <v>105</v>
      </c>
      <c r="C23" s="77">
        <v>4413000</v>
      </c>
      <c r="D23" s="77">
        <v>0</v>
      </c>
      <c r="E23" s="77">
        <v>18449657.05</v>
      </c>
      <c r="F23" s="77">
        <v>0</v>
      </c>
      <c r="G23" s="77">
        <v>0</v>
      </c>
      <c r="H23" s="77">
        <v>0</v>
      </c>
      <c r="I23" s="77">
        <v>991000</v>
      </c>
      <c r="J23" s="77">
        <v>0</v>
      </c>
      <c r="K23" s="77">
        <v>2331784.46</v>
      </c>
      <c r="L23" s="77">
        <v>442050</v>
      </c>
      <c r="M23" s="77">
        <v>0</v>
      </c>
      <c r="N23" s="77">
        <v>677042.58</v>
      </c>
      <c r="O23" s="77">
        <v>0</v>
      </c>
      <c r="P23" s="77">
        <v>0</v>
      </c>
      <c r="Q23" s="77">
        <v>6000</v>
      </c>
      <c r="R23" s="77">
        <v>0</v>
      </c>
      <c r="S23" s="77">
        <v>0</v>
      </c>
      <c r="T23" s="77">
        <v>18340.63</v>
      </c>
      <c r="U23" s="77">
        <v>10000</v>
      </c>
      <c r="V23" s="77">
        <v>0</v>
      </c>
      <c r="W23" s="77">
        <v>353578.14</v>
      </c>
      <c r="X23" s="77">
        <v>383500</v>
      </c>
      <c r="Y23" s="77">
        <v>0</v>
      </c>
      <c r="Z23" s="77">
        <v>463440.23</v>
      </c>
      <c r="AA23" s="77">
        <v>0</v>
      </c>
      <c r="AB23" s="77">
        <v>0</v>
      </c>
      <c r="AC23" s="77">
        <v>600</v>
      </c>
      <c r="AD23" s="77">
        <v>294000</v>
      </c>
      <c r="AE23" s="77">
        <v>0</v>
      </c>
      <c r="AF23" s="77">
        <v>383360.33</v>
      </c>
      <c r="AG23" s="77">
        <v>0</v>
      </c>
      <c r="AH23" s="77">
        <v>0</v>
      </c>
      <c r="AI23" s="77">
        <v>0</v>
      </c>
      <c r="AJ23" s="77">
        <v>416500</v>
      </c>
      <c r="AK23" s="77">
        <v>0</v>
      </c>
      <c r="AL23" s="77">
        <v>761894.15</v>
      </c>
      <c r="AM23" s="77">
        <v>0</v>
      </c>
      <c r="AN23" s="77">
        <v>0</v>
      </c>
      <c r="AO23" s="77">
        <v>0</v>
      </c>
      <c r="AP23" s="77">
        <v>40000</v>
      </c>
      <c r="AQ23" s="77">
        <v>0</v>
      </c>
      <c r="AR23" s="77">
        <v>40000</v>
      </c>
      <c r="AS23" s="77">
        <v>9000</v>
      </c>
      <c r="AT23" s="77">
        <v>0</v>
      </c>
      <c r="AU23" s="77">
        <v>18592.3</v>
      </c>
      <c r="AV23" s="77">
        <v>0</v>
      </c>
      <c r="AW23" s="77">
        <v>0</v>
      </c>
      <c r="AX23" s="77">
        <v>0</v>
      </c>
      <c r="AY23" s="77">
        <v>0</v>
      </c>
      <c r="AZ23" s="77">
        <v>0</v>
      </c>
      <c r="BA23" s="77">
        <v>0</v>
      </c>
      <c r="BB23" s="77">
        <v>0</v>
      </c>
      <c r="BC23" s="77">
        <v>0</v>
      </c>
      <c r="BD23" s="77">
        <v>0</v>
      </c>
      <c r="BE23" s="77">
        <v>0</v>
      </c>
      <c r="BF23" s="77">
        <v>0</v>
      </c>
      <c r="BG23" s="77">
        <v>0</v>
      </c>
      <c r="BH23" s="77">
        <v>0</v>
      </c>
      <c r="BI23" s="77">
        <v>0</v>
      </c>
      <c r="BJ23" s="77">
        <v>0</v>
      </c>
      <c r="BK23" s="77">
        <v>0</v>
      </c>
      <c r="BL23" s="77">
        <v>0</v>
      </c>
      <c r="BM23" s="77">
        <v>0</v>
      </c>
      <c r="BN23" s="77">
        <v>0</v>
      </c>
      <c r="BO23" s="77">
        <v>0</v>
      </c>
      <c r="BP23" s="77">
        <v>0</v>
      </c>
      <c r="BQ23" s="77">
        <v>0</v>
      </c>
      <c r="BR23" s="77">
        <v>0</v>
      </c>
      <c r="BS23" s="77">
        <v>0</v>
      </c>
      <c r="BT23" s="77"/>
      <c r="BU23" s="78">
        <f t="shared" si="1"/>
        <v>6999050</v>
      </c>
      <c r="BV23" s="78">
        <f t="shared" si="0"/>
        <v>0</v>
      </c>
      <c r="BW23" s="78">
        <f t="shared" si="0"/>
        <v>23504289.869999997</v>
      </c>
    </row>
    <row r="24" spans="1:75" ht="15">
      <c r="A24" s="53">
        <f t="shared" si="2"/>
        <v>110</v>
      </c>
      <c r="B24" s="56" t="s">
        <v>106</v>
      </c>
      <c r="C24" s="77">
        <v>36015240</v>
      </c>
      <c r="D24" s="77">
        <v>20500000</v>
      </c>
      <c r="E24" s="77">
        <v>18630295.68</v>
      </c>
      <c r="F24" s="77">
        <v>0</v>
      </c>
      <c r="G24" s="77">
        <v>0</v>
      </c>
      <c r="H24" s="77">
        <v>0</v>
      </c>
      <c r="I24" s="77">
        <v>364560</v>
      </c>
      <c r="J24" s="77">
        <v>0</v>
      </c>
      <c r="K24" s="77">
        <v>507726.02</v>
      </c>
      <c r="L24" s="77">
        <v>25800</v>
      </c>
      <c r="M24" s="77">
        <v>0</v>
      </c>
      <c r="N24" s="77">
        <v>35852.52</v>
      </c>
      <c r="O24" s="77">
        <v>340500</v>
      </c>
      <c r="P24" s="77">
        <v>0</v>
      </c>
      <c r="Q24" s="77">
        <v>696965.3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550000</v>
      </c>
      <c r="Y24" s="77">
        <v>0</v>
      </c>
      <c r="Z24" s="77">
        <v>1003831</v>
      </c>
      <c r="AA24" s="77">
        <v>15000</v>
      </c>
      <c r="AB24" s="77">
        <v>0</v>
      </c>
      <c r="AC24" s="77">
        <v>35000</v>
      </c>
      <c r="AD24" s="77">
        <v>30000</v>
      </c>
      <c r="AE24" s="77">
        <v>0</v>
      </c>
      <c r="AF24" s="77">
        <v>1157860.88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10000</v>
      </c>
      <c r="AN24" s="77">
        <v>0</v>
      </c>
      <c r="AO24" s="77">
        <v>10000</v>
      </c>
      <c r="AP24" s="77">
        <v>10000</v>
      </c>
      <c r="AQ24" s="77">
        <v>0</v>
      </c>
      <c r="AR24" s="77">
        <v>295884</v>
      </c>
      <c r="AS24" s="77">
        <v>0</v>
      </c>
      <c r="AT24" s="77">
        <v>0</v>
      </c>
      <c r="AU24" s="77">
        <v>0</v>
      </c>
      <c r="AV24" s="77">
        <v>0</v>
      </c>
      <c r="AW24" s="77">
        <v>0</v>
      </c>
      <c r="AX24" s="77">
        <v>0</v>
      </c>
      <c r="AY24" s="77">
        <v>0</v>
      </c>
      <c r="AZ24" s="77">
        <v>0</v>
      </c>
      <c r="BA24" s="77">
        <v>0</v>
      </c>
      <c r="BB24" s="77">
        <v>0</v>
      </c>
      <c r="BC24" s="77">
        <v>0</v>
      </c>
      <c r="BD24" s="77">
        <v>0</v>
      </c>
      <c r="BE24" s="77">
        <v>0</v>
      </c>
      <c r="BF24" s="77">
        <v>0</v>
      </c>
      <c r="BG24" s="77">
        <v>0</v>
      </c>
      <c r="BH24" s="77">
        <v>281000000</v>
      </c>
      <c r="BI24" s="77">
        <v>0</v>
      </c>
      <c r="BJ24" s="77">
        <v>15000000</v>
      </c>
      <c r="BK24" s="77">
        <v>0</v>
      </c>
      <c r="BL24" s="77">
        <v>0</v>
      </c>
      <c r="BM24" s="77">
        <v>0</v>
      </c>
      <c r="BN24" s="77">
        <v>0</v>
      </c>
      <c r="BO24" s="77">
        <v>0</v>
      </c>
      <c r="BP24" s="77">
        <v>0</v>
      </c>
      <c r="BQ24" s="77">
        <v>0</v>
      </c>
      <c r="BR24" s="77">
        <v>0</v>
      </c>
      <c r="BS24" s="77">
        <v>0</v>
      </c>
      <c r="BT24" s="77"/>
      <c r="BU24" s="78">
        <f t="shared" si="1"/>
        <v>318361100</v>
      </c>
      <c r="BV24" s="78">
        <f t="shared" si="0"/>
        <v>20500000</v>
      </c>
      <c r="BW24" s="78">
        <f t="shared" si="0"/>
        <v>37373415.4</v>
      </c>
    </row>
    <row r="25" spans="1:75" s="61" customFormat="1" ht="15.75" thickBot="1">
      <c r="A25" s="58">
        <v>100</v>
      </c>
      <c r="B25" s="59" t="s">
        <v>107</v>
      </c>
      <c r="C25" s="60">
        <f aca="true" t="shared" si="3" ref="C25:BN25">SUM(C15:C24)</f>
        <v>318055180</v>
      </c>
      <c r="D25" s="60">
        <f t="shared" si="3"/>
        <v>20500000</v>
      </c>
      <c r="E25" s="60">
        <f t="shared" si="3"/>
        <v>395878083.93</v>
      </c>
      <c r="F25" s="60">
        <f t="shared" si="3"/>
        <v>4003890</v>
      </c>
      <c r="G25" s="60">
        <f t="shared" si="3"/>
        <v>0</v>
      </c>
      <c r="H25" s="60">
        <f t="shared" si="3"/>
        <v>12193147.829999998</v>
      </c>
      <c r="I25" s="60">
        <f t="shared" si="3"/>
        <v>223900970</v>
      </c>
      <c r="J25" s="60">
        <f t="shared" si="3"/>
        <v>0</v>
      </c>
      <c r="K25" s="60">
        <f t="shared" si="3"/>
        <v>308737978.46999997</v>
      </c>
      <c r="L25" s="60">
        <f t="shared" si="3"/>
        <v>259030240</v>
      </c>
      <c r="M25" s="60">
        <f t="shared" si="3"/>
        <v>0</v>
      </c>
      <c r="N25" s="60">
        <f t="shared" si="3"/>
        <v>366311137.91</v>
      </c>
      <c r="O25" s="60">
        <f t="shared" si="3"/>
        <v>103737360</v>
      </c>
      <c r="P25" s="60">
        <f t="shared" si="3"/>
        <v>0</v>
      </c>
      <c r="Q25" s="60">
        <f t="shared" si="3"/>
        <v>144477548.46</v>
      </c>
      <c r="R25" s="60">
        <f t="shared" si="3"/>
        <v>20088950</v>
      </c>
      <c r="S25" s="60">
        <f t="shared" si="3"/>
        <v>0</v>
      </c>
      <c r="T25" s="60">
        <f t="shared" si="3"/>
        <v>30718850.459999997</v>
      </c>
      <c r="U25" s="60">
        <f t="shared" si="3"/>
        <v>5068780</v>
      </c>
      <c r="V25" s="60">
        <f t="shared" si="3"/>
        <v>0</v>
      </c>
      <c r="W25" s="60">
        <f t="shared" si="3"/>
        <v>6822799.74</v>
      </c>
      <c r="X25" s="60">
        <f t="shared" si="3"/>
        <v>123155880</v>
      </c>
      <c r="Y25" s="60">
        <f t="shared" si="3"/>
        <v>0</v>
      </c>
      <c r="Z25" s="60">
        <f t="shared" si="3"/>
        <v>174627006.64999998</v>
      </c>
      <c r="AA25" s="60">
        <f t="shared" si="3"/>
        <v>352875420</v>
      </c>
      <c r="AB25" s="60">
        <f t="shared" si="3"/>
        <v>0</v>
      </c>
      <c r="AC25" s="60">
        <f t="shared" si="3"/>
        <v>430574327.15</v>
      </c>
      <c r="AD25" s="60">
        <f t="shared" si="3"/>
        <v>966379070</v>
      </c>
      <c r="AE25" s="60">
        <f t="shared" si="3"/>
        <v>0</v>
      </c>
      <c r="AF25" s="60">
        <f t="shared" si="3"/>
        <v>1110260442.19</v>
      </c>
      <c r="AG25" s="60">
        <f t="shared" si="3"/>
        <v>2538230</v>
      </c>
      <c r="AH25" s="60">
        <f t="shared" si="3"/>
        <v>0</v>
      </c>
      <c r="AI25" s="60">
        <f t="shared" si="3"/>
        <v>3606735.67</v>
      </c>
      <c r="AJ25" s="60">
        <f t="shared" si="3"/>
        <v>458003116.7</v>
      </c>
      <c r="AK25" s="60">
        <f t="shared" si="3"/>
        <v>0</v>
      </c>
      <c r="AL25" s="60">
        <f t="shared" si="3"/>
        <v>616043144.31</v>
      </c>
      <c r="AM25" s="60">
        <f t="shared" si="3"/>
        <v>1550500</v>
      </c>
      <c r="AN25" s="60">
        <f t="shared" si="3"/>
        <v>0</v>
      </c>
      <c r="AO25" s="60">
        <f t="shared" si="3"/>
        <v>2112300.8200000003</v>
      </c>
      <c r="AP25" s="60">
        <f t="shared" si="3"/>
        <v>21476300</v>
      </c>
      <c r="AQ25" s="60">
        <f t="shared" si="3"/>
        <v>0</v>
      </c>
      <c r="AR25" s="60">
        <f t="shared" si="3"/>
        <v>33802194.47</v>
      </c>
      <c r="AS25" s="60">
        <f t="shared" si="3"/>
        <v>28477560</v>
      </c>
      <c r="AT25" s="60">
        <f t="shared" si="3"/>
        <v>0</v>
      </c>
      <c r="AU25" s="60">
        <f t="shared" si="3"/>
        <v>29520835.26</v>
      </c>
      <c r="AV25" s="60">
        <f t="shared" si="3"/>
        <v>409610</v>
      </c>
      <c r="AW25" s="60">
        <f t="shared" si="3"/>
        <v>0</v>
      </c>
      <c r="AX25" s="60">
        <f t="shared" si="3"/>
        <v>546808.3899999999</v>
      </c>
      <c r="AY25" s="60">
        <f t="shared" si="3"/>
        <v>0</v>
      </c>
      <c r="AZ25" s="60">
        <f t="shared" si="3"/>
        <v>0</v>
      </c>
      <c r="BA25" s="60">
        <f t="shared" si="3"/>
        <v>0</v>
      </c>
      <c r="BB25" s="60">
        <f t="shared" si="3"/>
        <v>0</v>
      </c>
      <c r="BC25" s="60">
        <f t="shared" si="3"/>
        <v>0</v>
      </c>
      <c r="BD25" s="60">
        <f t="shared" si="3"/>
        <v>0</v>
      </c>
      <c r="BE25" s="60">
        <f t="shared" si="3"/>
        <v>6875650</v>
      </c>
      <c r="BF25" s="60">
        <f t="shared" si="3"/>
        <v>0</v>
      </c>
      <c r="BG25" s="60">
        <f t="shared" si="3"/>
        <v>8508005.91</v>
      </c>
      <c r="BH25" s="60">
        <f t="shared" si="3"/>
        <v>281000000</v>
      </c>
      <c r="BI25" s="60">
        <f t="shared" si="3"/>
        <v>0</v>
      </c>
      <c r="BJ25" s="60">
        <f t="shared" si="3"/>
        <v>15000000</v>
      </c>
      <c r="BK25" s="60">
        <f t="shared" si="3"/>
        <v>0</v>
      </c>
      <c r="BL25" s="60">
        <f t="shared" si="3"/>
        <v>0</v>
      </c>
      <c r="BM25" s="60">
        <f t="shared" si="3"/>
        <v>0</v>
      </c>
      <c r="BN25" s="60">
        <f t="shared" si="3"/>
        <v>0</v>
      </c>
      <c r="BO25" s="60">
        <f aca="true" t="shared" si="4" ref="BO25:BW25">SUM(BO15:BO24)</f>
        <v>0</v>
      </c>
      <c r="BP25" s="60">
        <f t="shared" si="4"/>
        <v>0</v>
      </c>
      <c r="BQ25" s="60">
        <f t="shared" si="4"/>
        <v>0</v>
      </c>
      <c r="BR25" s="60">
        <f t="shared" si="4"/>
        <v>0</v>
      </c>
      <c r="BS25" s="60">
        <f t="shared" si="4"/>
        <v>0</v>
      </c>
      <c r="BT25" s="60"/>
      <c r="BU25" s="60">
        <f t="shared" si="4"/>
        <v>3176626706.7</v>
      </c>
      <c r="BV25" s="60">
        <f t="shared" si="4"/>
        <v>20500000</v>
      </c>
      <c r="BW25" s="60">
        <f t="shared" si="4"/>
        <v>3689741347.620001</v>
      </c>
    </row>
    <row r="26" spans="1:75" ht="15.75" thickTop="1">
      <c r="A26" s="62"/>
      <c r="B26" s="63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</row>
    <row r="27" spans="1:75" ht="15">
      <c r="A27" s="15"/>
      <c r="B27" s="13" t="s">
        <v>108</v>
      </c>
      <c r="C27" s="16"/>
      <c r="D27" s="11"/>
      <c r="E27" s="11"/>
      <c r="F27" s="11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16"/>
      <c r="S27" s="11"/>
      <c r="T27" s="11"/>
      <c r="U27" s="11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16"/>
      <c r="AH27" s="11"/>
      <c r="AI27" s="11"/>
      <c r="AJ27" s="11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16"/>
      <c r="AW27" s="11"/>
      <c r="AX27" s="11"/>
      <c r="AY27" s="11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16"/>
      <c r="BL27" s="11"/>
      <c r="BM27" s="11"/>
      <c r="BN27" s="11"/>
      <c r="BO27" s="52"/>
      <c r="BP27" s="52"/>
      <c r="BQ27" s="52"/>
      <c r="BR27" s="52"/>
      <c r="BS27" s="52"/>
      <c r="BT27" s="52"/>
      <c r="BU27" s="52"/>
      <c r="BV27" s="52"/>
      <c r="BW27" s="52"/>
    </row>
    <row r="28" spans="1:75" ht="15">
      <c r="A28" s="53">
        <v>201</v>
      </c>
      <c r="B28" s="56" t="s">
        <v>109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7">
        <v>0</v>
      </c>
      <c r="AW28" s="77">
        <v>0</v>
      </c>
      <c r="AX28" s="77">
        <v>0</v>
      </c>
      <c r="AY28" s="77">
        <v>0</v>
      </c>
      <c r="AZ28" s="77">
        <v>0</v>
      </c>
      <c r="BA28" s="77">
        <v>0</v>
      </c>
      <c r="BB28" s="77">
        <v>0</v>
      </c>
      <c r="BC28" s="77">
        <v>0</v>
      </c>
      <c r="BD28" s="77">
        <v>0</v>
      </c>
      <c r="BE28" s="77">
        <v>0</v>
      </c>
      <c r="BF28" s="77">
        <v>0</v>
      </c>
      <c r="BG28" s="77">
        <v>0</v>
      </c>
      <c r="BH28" s="77">
        <v>0</v>
      </c>
      <c r="BI28" s="77">
        <v>0</v>
      </c>
      <c r="BJ28" s="77">
        <v>0</v>
      </c>
      <c r="BK28" s="77">
        <v>0</v>
      </c>
      <c r="BL28" s="77">
        <v>0</v>
      </c>
      <c r="BM28" s="77">
        <v>0</v>
      </c>
      <c r="BN28" s="77">
        <v>0</v>
      </c>
      <c r="BO28" s="77">
        <v>0</v>
      </c>
      <c r="BP28" s="77">
        <v>0</v>
      </c>
      <c r="BQ28" s="77">
        <v>0</v>
      </c>
      <c r="BR28" s="77">
        <v>0</v>
      </c>
      <c r="BS28" s="77">
        <v>0</v>
      </c>
      <c r="BT28" s="77"/>
      <c r="BU28" s="78">
        <f>+C28+F28+I28+L28+O28+R28+U28+X28+AA28+AD28+AG28+AJ28+AM28+AP28+AS28+AV28+AY28+BB28+BE28+BH28+BK28+BN28+BQ28</f>
        <v>0</v>
      </c>
      <c r="BV28" s="78">
        <f aca="true" t="shared" si="5" ref="BV28:BW32">+D28+G28+J28+M28+P28+S28+V28+Y28+AB28+AE28+AH28+AK28+AN28+AQ28+AT28+AW28+AZ28+BC28+BF28+BI28+BL28+BO28+BR28</f>
        <v>0</v>
      </c>
      <c r="BW28" s="78">
        <f t="shared" si="5"/>
        <v>0</v>
      </c>
    </row>
    <row r="29" spans="1:75" ht="15">
      <c r="A29" s="53">
        <f>A28+1</f>
        <v>202</v>
      </c>
      <c r="B29" s="56" t="s">
        <v>110</v>
      </c>
      <c r="C29" s="77">
        <v>101916009.14</v>
      </c>
      <c r="D29" s="77">
        <v>0</v>
      </c>
      <c r="E29" s="57">
        <v>111033020.96</v>
      </c>
      <c r="F29" s="77">
        <v>1900000</v>
      </c>
      <c r="G29" s="77">
        <v>0</v>
      </c>
      <c r="H29" s="77">
        <v>1941095.01</v>
      </c>
      <c r="I29" s="77">
        <v>8470000</v>
      </c>
      <c r="J29" s="77">
        <v>0</v>
      </c>
      <c r="K29" s="77">
        <v>9901993.48</v>
      </c>
      <c r="L29" s="77">
        <v>84714488.3</v>
      </c>
      <c r="M29" s="77">
        <v>0</v>
      </c>
      <c r="N29" s="77">
        <v>102299203.79</v>
      </c>
      <c r="O29" s="77">
        <v>41885247.84</v>
      </c>
      <c r="P29" s="77">
        <v>0</v>
      </c>
      <c r="Q29" s="77">
        <v>44043110.68</v>
      </c>
      <c r="R29" s="77">
        <v>13356937.67</v>
      </c>
      <c r="S29" s="77">
        <v>0</v>
      </c>
      <c r="T29" s="77">
        <v>25772741.82</v>
      </c>
      <c r="U29" s="77">
        <v>980000</v>
      </c>
      <c r="V29" s="77">
        <v>0</v>
      </c>
      <c r="W29" s="77">
        <v>989830.95</v>
      </c>
      <c r="X29" s="77">
        <v>154387796.32</v>
      </c>
      <c r="Y29" s="77">
        <v>0</v>
      </c>
      <c r="Z29" s="77">
        <v>171294334.12</v>
      </c>
      <c r="AA29" s="77">
        <v>121684207.67</v>
      </c>
      <c r="AB29" s="77">
        <v>0</v>
      </c>
      <c r="AC29" s="57">
        <v>128814091.71</v>
      </c>
      <c r="AD29" s="77">
        <v>952578061.38</v>
      </c>
      <c r="AE29" s="77">
        <v>0</v>
      </c>
      <c r="AF29" s="77">
        <v>1020536431.03</v>
      </c>
      <c r="AG29" s="77">
        <v>2980000</v>
      </c>
      <c r="AH29" s="77">
        <v>0</v>
      </c>
      <c r="AI29" s="77">
        <v>3241626.15</v>
      </c>
      <c r="AJ29" s="77">
        <v>25806583.79</v>
      </c>
      <c r="AK29" s="77">
        <v>0</v>
      </c>
      <c r="AL29" s="77">
        <v>29585149.47</v>
      </c>
      <c r="AM29" s="77">
        <v>200600</v>
      </c>
      <c r="AN29" s="77">
        <v>0</v>
      </c>
      <c r="AO29" s="77">
        <v>207572.63</v>
      </c>
      <c r="AP29" s="77">
        <v>1527500</v>
      </c>
      <c r="AQ29" s="77">
        <v>0</v>
      </c>
      <c r="AR29" s="77">
        <v>2367625.06</v>
      </c>
      <c r="AS29" s="77">
        <v>275000</v>
      </c>
      <c r="AT29" s="77">
        <v>0</v>
      </c>
      <c r="AU29" s="77">
        <v>275000</v>
      </c>
      <c r="AV29" s="77">
        <v>200000</v>
      </c>
      <c r="AW29" s="77">
        <v>0</v>
      </c>
      <c r="AX29" s="77">
        <v>200354.34</v>
      </c>
      <c r="AY29" s="77">
        <v>0</v>
      </c>
      <c r="AZ29" s="77">
        <v>0</v>
      </c>
      <c r="BA29" s="77">
        <v>0</v>
      </c>
      <c r="BB29" s="77">
        <v>0</v>
      </c>
      <c r="BC29" s="77">
        <v>0</v>
      </c>
      <c r="BD29" s="77">
        <v>0</v>
      </c>
      <c r="BE29" s="77">
        <v>0</v>
      </c>
      <c r="BF29" s="77">
        <v>0</v>
      </c>
      <c r="BG29" s="77">
        <v>0</v>
      </c>
      <c r="BH29" s="77">
        <v>0</v>
      </c>
      <c r="BI29" s="77">
        <v>0</v>
      </c>
      <c r="BJ29" s="77">
        <v>0</v>
      </c>
      <c r="BK29" s="77">
        <v>0</v>
      </c>
      <c r="BL29" s="77">
        <v>0</v>
      </c>
      <c r="BM29" s="77">
        <v>0</v>
      </c>
      <c r="BN29" s="77">
        <v>0</v>
      </c>
      <c r="BO29" s="77">
        <v>0</v>
      </c>
      <c r="BP29" s="77">
        <v>0</v>
      </c>
      <c r="BQ29" s="77">
        <v>0</v>
      </c>
      <c r="BR29" s="77">
        <v>0</v>
      </c>
      <c r="BS29" s="77">
        <v>0</v>
      </c>
      <c r="BT29" s="77"/>
      <c r="BU29" s="78">
        <f>+C29+F29+I29+L29+O29+R29+U29+X29+AA29+AD29+AG29+AJ29+AM29+AP29+AS29+AV29+AY29+BB29+BE29+BH29+BK29+BN29+BQ29</f>
        <v>1512862432.11</v>
      </c>
      <c r="BV29" s="78">
        <f t="shared" si="5"/>
        <v>0</v>
      </c>
      <c r="BW29" s="78">
        <f t="shared" si="5"/>
        <v>1652503181.2</v>
      </c>
    </row>
    <row r="30" spans="1:75" ht="15">
      <c r="A30" s="53">
        <f>A29+1</f>
        <v>203</v>
      </c>
      <c r="B30" s="56" t="s">
        <v>111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650534.44</v>
      </c>
      <c r="I30" s="77">
        <v>400000</v>
      </c>
      <c r="J30" s="77">
        <v>0</v>
      </c>
      <c r="K30" s="77">
        <v>400000</v>
      </c>
      <c r="L30" s="77">
        <v>1000000</v>
      </c>
      <c r="M30" s="77">
        <v>0</v>
      </c>
      <c r="N30" s="77">
        <v>1204709.25</v>
      </c>
      <c r="O30" s="77">
        <v>8217385.73</v>
      </c>
      <c r="P30" s="77">
        <v>0</v>
      </c>
      <c r="Q30" s="77">
        <v>8817474.69</v>
      </c>
      <c r="R30" s="77">
        <v>11910022.91</v>
      </c>
      <c r="S30" s="77">
        <v>0</v>
      </c>
      <c r="T30" s="77">
        <v>13152786.4</v>
      </c>
      <c r="U30" s="77">
        <v>0</v>
      </c>
      <c r="V30" s="77">
        <v>0</v>
      </c>
      <c r="W30" s="77">
        <v>0</v>
      </c>
      <c r="X30" s="77">
        <v>6848445.71</v>
      </c>
      <c r="Y30" s="77">
        <v>0</v>
      </c>
      <c r="Z30" s="77">
        <v>7057045.85</v>
      </c>
      <c r="AA30" s="77">
        <v>13285000</v>
      </c>
      <c r="AB30" s="77">
        <v>0</v>
      </c>
      <c r="AC30" s="77">
        <v>13798223.84</v>
      </c>
      <c r="AD30" s="77">
        <v>41993164.65</v>
      </c>
      <c r="AE30" s="77">
        <v>0</v>
      </c>
      <c r="AF30" s="77">
        <v>44816709.97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41250.9</v>
      </c>
      <c r="AM30" s="77">
        <v>0</v>
      </c>
      <c r="AN30" s="77">
        <v>0</v>
      </c>
      <c r="AO30" s="77">
        <v>0</v>
      </c>
      <c r="AP30" s="77">
        <v>7745718.3</v>
      </c>
      <c r="AQ30" s="77">
        <v>0</v>
      </c>
      <c r="AR30" s="77">
        <v>9278137.24</v>
      </c>
      <c r="AS30" s="77">
        <v>1000000</v>
      </c>
      <c r="AT30" s="77">
        <v>0</v>
      </c>
      <c r="AU30" s="77">
        <v>1100000</v>
      </c>
      <c r="AV30" s="77">
        <v>0</v>
      </c>
      <c r="AW30" s="77">
        <v>0</v>
      </c>
      <c r="AX30" s="77">
        <v>0</v>
      </c>
      <c r="AY30" s="77">
        <v>0</v>
      </c>
      <c r="AZ30" s="77">
        <v>0</v>
      </c>
      <c r="BA30" s="77">
        <v>0</v>
      </c>
      <c r="BB30" s="77">
        <v>0</v>
      </c>
      <c r="BC30" s="77">
        <v>0</v>
      </c>
      <c r="BD30" s="77">
        <v>0</v>
      </c>
      <c r="BE30" s="77">
        <v>0</v>
      </c>
      <c r="BF30" s="77">
        <v>0</v>
      </c>
      <c r="BG30" s="77">
        <v>0</v>
      </c>
      <c r="BH30" s="77">
        <v>0</v>
      </c>
      <c r="BI30" s="77">
        <v>0</v>
      </c>
      <c r="BJ30" s="77">
        <v>0</v>
      </c>
      <c r="BK30" s="77">
        <v>0</v>
      </c>
      <c r="BL30" s="77">
        <v>0</v>
      </c>
      <c r="BM30" s="77">
        <v>0</v>
      </c>
      <c r="BN30" s="77">
        <v>0</v>
      </c>
      <c r="BO30" s="77">
        <v>0</v>
      </c>
      <c r="BP30" s="77">
        <v>0</v>
      </c>
      <c r="BQ30" s="77">
        <v>0</v>
      </c>
      <c r="BR30" s="77">
        <v>0</v>
      </c>
      <c r="BS30" s="77">
        <v>0</v>
      </c>
      <c r="BT30" s="77"/>
      <c r="BU30" s="78">
        <f>+C30+F30+I30+L30+O30+R30+U30+X30+AA30+AD30+AG30+AJ30+AM30+AP30+AS30+AV30+AY30+BB30+BE30+BH30+BK30+BN30+BQ30</f>
        <v>92399737.3</v>
      </c>
      <c r="BV30" s="78">
        <f t="shared" si="5"/>
        <v>0</v>
      </c>
      <c r="BW30" s="78">
        <f t="shared" si="5"/>
        <v>100316872.58</v>
      </c>
    </row>
    <row r="31" spans="1:75" ht="15">
      <c r="A31" s="53">
        <f>A30+1</f>
        <v>204</v>
      </c>
      <c r="B31" s="56" t="s">
        <v>112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77">
        <v>0</v>
      </c>
      <c r="AW31" s="77">
        <v>0</v>
      </c>
      <c r="AX31" s="77">
        <v>0</v>
      </c>
      <c r="AY31" s="77">
        <v>0</v>
      </c>
      <c r="AZ31" s="77">
        <v>0</v>
      </c>
      <c r="BA31" s="77">
        <v>0</v>
      </c>
      <c r="BB31" s="77">
        <v>0</v>
      </c>
      <c r="BC31" s="77">
        <v>0</v>
      </c>
      <c r="BD31" s="77">
        <v>0</v>
      </c>
      <c r="BE31" s="77">
        <v>0</v>
      </c>
      <c r="BF31" s="77">
        <v>0</v>
      </c>
      <c r="BG31" s="77">
        <v>0</v>
      </c>
      <c r="BH31" s="77">
        <v>0</v>
      </c>
      <c r="BI31" s="77">
        <v>0</v>
      </c>
      <c r="BJ31" s="77">
        <v>0</v>
      </c>
      <c r="BK31" s="77">
        <v>0</v>
      </c>
      <c r="BL31" s="77">
        <v>0</v>
      </c>
      <c r="BM31" s="77">
        <v>0</v>
      </c>
      <c r="BN31" s="77">
        <v>0</v>
      </c>
      <c r="BO31" s="77">
        <v>0</v>
      </c>
      <c r="BP31" s="77">
        <v>0</v>
      </c>
      <c r="BQ31" s="77">
        <v>0</v>
      </c>
      <c r="BR31" s="77">
        <v>0</v>
      </c>
      <c r="BS31" s="77">
        <v>0</v>
      </c>
      <c r="BT31" s="77"/>
      <c r="BU31" s="78">
        <f>+C31+F31+I31+L31+O31+R31+U31+X31+AA31+AD31+AG31+AJ31+AM31+AP31+AS31+AV31+AY31+BB31+BE31+BH31+BK31+BN31+BQ31</f>
        <v>0</v>
      </c>
      <c r="BV31" s="78">
        <f t="shared" si="5"/>
        <v>0</v>
      </c>
      <c r="BW31" s="78">
        <f t="shared" si="5"/>
        <v>0</v>
      </c>
    </row>
    <row r="32" spans="1:75" ht="15">
      <c r="A32" s="53">
        <f>A31+1</f>
        <v>205</v>
      </c>
      <c r="B32" s="56" t="s">
        <v>113</v>
      </c>
      <c r="C32" s="77">
        <v>47995017.91</v>
      </c>
      <c r="D32" s="77">
        <v>45855017.91</v>
      </c>
      <c r="E32" s="77">
        <v>2140000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109168773.52</v>
      </c>
      <c r="M32" s="77">
        <v>109168773.52</v>
      </c>
      <c r="N32" s="77">
        <v>0</v>
      </c>
      <c r="O32" s="77">
        <v>40596288.27</v>
      </c>
      <c r="P32" s="77">
        <v>40596288.27</v>
      </c>
      <c r="Q32" s="77">
        <v>0</v>
      </c>
      <c r="R32" s="77">
        <v>9998718.29</v>
      </c>
      <c r="S32" s="77">
        <v>9998718.29</v>
      </c>
      <c r="T32" s="77">
        <v>0</v>
      </c>
      <c r="U32" s="77">
        <v>0</v>
      </c>
      <c r="V32" s="77">
        <v>0</v>
      </c>
      <c r="W32" s="77">
        <v>0</v>
      </c>
      <c r="X32" s="77">
        <v>168671041.92</v>
      </c>
      <c r="Y32" s="77">
        <v>147601041.92</v>
      </c>
      <c r="Z32" s="77">
        <v>21162852.71</v>
      </c>
      <c r="AA32" s="77">
        <v>31584971.27</v>
      </c>
      <c r="AB32" s="77">
        <v>31584971.27</v>
      </c>
      <c r="AC32" s="77">
        <v>0</v>
      </c>
      <c r="AD32" s="77">
        <v>348512873.14</v>
      </c>
      <c r="AE32" s="77">
        <v>348512873.14</v>
      </c>
      <c r="AF32" s="77">
        <v>0</v>
      </c>
      <c r="AG32" s="77">
        <v>0</v>
      </c>
      <c r="AH32" s="77">
        <v>0</v>
      </c>
      <c r="AI32" s="77">
        <v>0</v>
      </c>
      <c r="AJ32" s="77">
        <v>46531386.87</v>
      </c>
      <c r="AK32" s="77">
        <v>46531386.87</v>
      </c>
      <c r="AL32" s="77">
        <v>0</v>
      </c>
      <c r="AM32" s="77">
        <v>0</v>
      </c>
      <c r="AN32" s="77">
        <v>0</v>
      </c>
      <c r="AO32" s="77">
        <v>0</v>
      </c>
      <c r="AP32" s="77">
        <v>5280000</v>
      </c>
      <c r="AQ32" s="77">
        <v>5280000</v>
      </c>
      <c r="AR32" s="77">
        <v>0</v>
      </c>
      <c r="AS32" s="77">
        <v>0</v>
      </c>
      <c r="AT32" s="77">
        <v>0</v>
      </c>
      <c r="AU32" s="77">
        <v>0</v>
      </c>
      <c r="AV32" s="77">
        <v>0</v>
      </c>
      <c r="AW32" s="77">
        <v>0</v>
      </c>
      <c r="AX32" s="77">
        <v>0</v>
      </c>
      <c r="AY32" s="77">
        <v>0</v>
      </c>
      <c r="AZ32" s="77">
        <v>0</v>
      </c>
      <c r="BA32" s="77">
        <v>0</v>
      </c>
      <c r="BB32" s="77">
        <v>0</v>
      </c>
      <c r="BC32" s="77">
        <v>0</v>
      </c>
      <c r="BD32" s="77">
        <v>0</v>
      </c>
      <c r="BE32" s="77">
        <v>0</v>
      </c>
      <c r="BF32" s="77">
        <v>0</v>
      </c>
      <c r="BG32" s="77">
        <v>0</v>
      </c>
      <c r="BH32" s="77">
        <v>0</v>
      </c>
      <c r="BI32" s="77">
        <v>0</v>
      </c>
      <c r="BJ32" s="77">
        <v>0</v>
      </c>
      <c r="BK32" s="77">
        <v>0</v>
      </c>
      <c r="BL32" s="77">
        <v>0</v>
      </c>
      <c r="BM32" s="77">
        <v>0</v>
      </c>
      <c r="BN32" s="77">
        <v>0</v>
      </c>
      <c r="BO32" s="77">
        <v>0</v>
      </c>
      <c r="BP32" s="77">
        <v>0</v>
      </c>
      <c r="BQ32" s="77">
        <v>0</v>
      </c>
      <c r="BR32" s="77">
        <v>0</v>
      </c>
      <c r="BS32" s="77">
        <v>0</v>
      </c>
      <c r="BT32" s="77"/>
      <c r="BU32" s="78">
        <f>+C32+F32+I32+L32+O32+R32+U32+X32+AA32+AD32+AG32+AJ32+AM32+AP32+AS32+AV32+AY32+BB32+BE32+BH32+BK32+BN32+BQ32</f>
        <v>808339071.1899999</v>
      </c>
      <c r="BV32" s="78">
        <f t="shared" si="5"/>
        <v>785129071.1899999</v>
      </c>
      <c r="BW32" s="78">
        <f t="shared" si="5"/>
        <v>23302852.71</v>
      </c>
    </row>
    <row r="33" spans="1:75" s="61" customFormat="1" ht="15.75" thickBot="1">
      <c r="A33" s="58">
        <v>200</v>
      </c>
      <c r="B33" s="59" t="s">
        <v>114</v>
      </c>
      <c r="C33" s="60">
        <f aca="true" t="shared" si="6" ref="C33:BN33">SUM(C28:C32)</f>
        <v>149911027.05</v>
      </c>
      <c r="D33" s="60">
        <f t="shared" si="6"/>
        <v>45855017.91</v>
      </c>
      <c r="E33" s="60">
        <f t="shared" si="6"/>
        <v>113173020.96</v>
      </c>
      <c r="F33" s="60">
        <f t="shared" si="6"/>
        <v>1900000</v>
      </c>
      <c r="G33" s="60">
        <f t="shared" si="6"/>
        <v>0</v>
      </c>
      <c r="H33" s="60">
        <f t="shared" si="6"/>
        <v>2591629.45</v>
      </c>
      <c r="I33" s="60">
        <f t="shared" si="6"/>
        <v>8870000</v>
      </c>
      <c r="J33" s="60">
        <f t="shared" si="6"/>
        <v>0</v>
      </c>
      <c r="K33" s="60">
        <f t="shared" si="6"/>
        <v>10301993.48</v>
      </c>
      <c r="L33" s="60">
        <f t="shared" si="6"/>
        <v>194883261.82</v>
      </c>
      <c r="M33" s="60">
        <f t="shared" si="6"/>
        <v>109168773.52</v>
      </c>
      <c r="N33" s="60">
        <f t="shared" si="6"/>
        <v>103503913.04</v>
      </c>
      <c r="O33" s="60">
        <f t="shared" si="6"/>
        <v>90698921.84</v>
      </c>
      <c r="P33" s="60">
        <f t="shared" si="6"/>
        <v>40596288.27</v>
      </c>
      <c r="Q33" s="60">
        <f t="shared" si="6"/>
        <v>52860585.37</v>
      </c>
      <c r="R33" s="60">
        <f t="shared" si="6"/>
        <v>35265678.87</v>
      </c>
      <c r="S33" s="60">
        <f t="shared" si="6"/>
        <v>9998718.29</v>
      </c>
      <c r="T33" s="60">
        <f t="shared" si="6"/>
        <v>38925528.22</v>
      </c>
      <c r="U33" s="60">
        <f t="shared" si="6"/>
        <v>980000</v>
      </c>
      <c r="V33" s="60">
        <f t="shared" si="6"/>
        <v>0</v>
      </c>
      <c r="W33" s="60">
        <f t="shared" si="6"/>
        <v>989830.95</v>
      </c>
      <c r="X33" s="60">
        <f t="shared" si="6"/>
        <v>329907283.95</v>
      </c>
      <c r="Y33" s="60">
        <f t="shared" si="6"/>
        <v>147601041.92</v>
      </c>
      <c r="Z33" s="60">
        <f t="shared" si="6"/>
        <v>199514232.68</v>
      </c>
      <c r="AA33" s="60">
        <f t="shared" si="6"/>
        <v>166554178.94000003</v>
      </c>
      <c r="AB33" s="60">
        <f t="shared" si="6"/>
        <v>31584971.27</v>
      </c>
      <c r="AC33" s="60">
        <f t="shared" si="6"/>
        <v>142612315.54999998</v>
      </c>
      <c r="AD33" s="60">
        <f t="shared" si="6"/>
        <v>1343084099.17</v>
      </c>
      <c r="AE33" s="60">
        <f t="shared" si="6"/>
        <v>348512873.14</v>
      </c>
      <c r="AF33" s="60">
        <f t="shared" si="6"/>
        <v>1065353141</v>
      </c>
      <c r="AG33" s="60">
        <f t="shared" si="6"/>
        <v>2980000</v>
      </c>
      <c r="AH33" s="60">
        <f t="shared" si="6"/>
        <v>0</v>
      </c>
      <c r="AI33" s="60">
        <f t="shared" si="6"/>
        <v>3241626.15</v>
      </c>
      <c r="AJ33" s="60">
        <f t="shared" si="6"/>
        <v>72337970.66</v>
      </c>
      <c r="AK33" s="60">
        <f t="shared" si="6"/>
        <v>46531386.87</v>
      </c>
      <c r="AL33" s="60">
        <f t="shared" si="6"/>
        <v>29626400.369999997</v>
      </c>
      <c r="AM33" s="60">
        <f t="shared" si="6"/>
        <v>200600</v>
      </c>
      <c r="AN33" s="60">
        <f t="shared" si="6"/>
        <v>0</v>
      </c>
      <c r="AO33" s="60">
        <f t="shared" si="6"/>
        <v>207572.63</v>
      </c>
      <c r="AP33" s="60">
        <f t="shared" si="6"/>
        <v>14553218.3</v>
      </c>
      <c r="AQ33" s="60">
        <f t="shared" si="6"/>
        <v>5280000</v>
      </c>
      <c r="AR33" s="60">
        <f t="shared" si="6"/>
        <v>11645762.3</v>
      </c>
      <c r="AS33" s="60">
        <f t="shared" si="6"/>
        <v>1275000</v>
      </c>
      <c r="AT33" s="60">
        <f t="shared" si="6"/>
        <v>0</v>
      </c>
      <c r="AU33" s="60">
        <f t="shared" si="6"/>
        <v>1375000</v>
      </c>
      <c r="AV33" s="60">
        <f t="shared" si="6"/>
        <v>200000</v>
      </c>
      <c r="AW33" s="60">
        <f t="shared" si="6"/>
        <v>0</v>
      </c>
      <c r="AX33" s="60">
        <f t="shared" si="6"/>
        <v>200354.34</v>
      </c>
      <c r="AY33" s="60">
        <f t="shared" si="6"/>
        <v>0</v>
      </c>
      <c r="AZ33" s="60">
        <f t="shared" si="6"/>
        <v>0</v>
      </c>
      <c r="BA33" s="60">
        <f t="shared" si="6"/>
        <v>0</v>
      </c>
      <c r="BB33" s="60">
        <f t="shared" si="6"/>
        <v>0</v>
      </c>
      <c r="BC33" s="60">
        <f t="shared" si="6"/>
        <v>0</v>
      </c>
      <c r="BD33" s="60">
        <f t="shared" si="6"/>
        <v>0</v>
      </c>
      <c r="BE33" s="60">
        <f t="shared" si="6"/>
        <v>0</v>
      </c>
      <c r="BF33" s="60">
        <f t="shared" si="6"/>
        <v>0</v>
      </c>
      <c r="BG33" s="60">
        <f t="shared" si="6"/>
        <v>0</v>
      </c>
      <c r="BH33" s="60">
        <f t="shared" si="6"/>
        <v>0</v>
      </c>
      <c r="BI33" s="60">
        <f t="shared" si="6"/>
        <v>0</v>
      </c>
      <c r="BJ33" s="60">
        <f t="shared" si="6"/>
        <v>0</v>
      </c>
      <c r="BK33" s="60">
        <f t="shared" si="6"/>
        <v>0</v>
      </c>
      <c r="BL33" s="60">
        <f t="shared" si="6"/>
        <v>0</v>
      </c>
      <c r="BM33" s="60">
        <f t="shared" si="6"/>
        <v>0</v>
      </c>
      <c r="BN33" s="60">
        <f t="shared" si="6"/>
        <v>0</v>
      </c>
      <c r="BO33" s="60">
        <f aca="true" t="shared" si="7" ref="BO33:BW33">SUM(BO28:BO32)</f>
        <v>0</v>
      </c>
      <c r="BP33" s="60">
        <f t="shared" si="7"/>
        <v>0</v>
      </c>
      <c r="BQ33" s="60">
        <f t="shared" si="7"/>
        <v>0</v>
      </c>
      <c r="BR33" s="60">
        <f t="shared" si="7"/>
        <v>0</v>
      </c>
      <c r="BS33" s="60">
        <f t="shared" si="7"/>
        <v>0</v>
      </c>
      <c r="BT33" s="60"/>
      <c r="BU33" s="60">
        <f t="shared" si="7"/>
        <v>2413601240.6</v>
      </c>
      <c r="BV33" s="60">
        <f t="shared" si="7"/>
        <v>785129071.1899999</v>
      </c>
      <c r="BW33" s="60">
        <f t="shared" si="7"/>
        <v>1776122906.49</v>
      </c>
    </row>
    <row r="34" spans="1:75" ht="15.75" thickTop="1">
      <c r="A34" s="62"/>
      <c r="B34" s="63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</row>
    <row r="35" spans="1:75" ht="15">
      <c r="A35" s="15"/>
      <c r="B35" s="13" t="s">
        <v>115</v>
      </c>
      <c r="C35" s="16"/>
      <c r="D35" s="11"/>
      <c r="E35" s="11"/>
      <c r="F35" s="1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16"/>
      <c r="S35" s="11"/>
      <c r="T35" s="11"/>
      <c r="U35" s="11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16"/>
      <c r="AH35" s="11"/>
      <c r="AI35" s="11"/>
      <c r="AJ35" s="11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16"/>
      <c r="AW35" s="11"/>
      <c r="AX35" s="11"/>
      <c r="AY35" s="11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16"/>
      <c r="BL35" s="11"/>
      <c r="BM35" s="11"/>
      <c r="BN35" s="11"/>
      <c r="BO35" s="52"/>
      <c r="BP35" s="52"/>
      <c r="BQ35" s="52"/>
      <c r="BR35" s="52"/>
      <c r="BS35" s="52"/>
      <c r="BT35" s="52"/>
      <c r="BU35" s="52"/>
      <c r="BV35" s="52"/>
      <c r="BW35" s="52"/>
    </row>
    <row r="36" spans="1:75" ht="15">
      <c r="A36" s="53">
        <v>301</v>
      </c>
      <c r="B36" s="56" t="s">
        <v>116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13000000</v>
      </c>
      <c r="S36" s="77">
        <v>0</v>
      </c>
      <c r="T36" s="77">
        <v>13000000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13900000</v>
      </c>
      <c r="AB36" s="77">
        <v>0</v>
      </c>
      <c r="AC36" s="77">
        <v>13900000</v>
      </c>
      <c r="AD36" s="77">
        <v>0</v>
      </c>
      <c r="AE36" s="77">
        <v>0</v>
      </c>
      <c r="AF36" s="77">
        <v>538769.96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49003000</v>
      </c>
      <c r="AQ36" s="77">
        <v>0</v>
      </c>
      <c r="AR36" s="77">
        <v>50773000</v>
      </c>
      <c r="AS36" s="77">
        <v>0</v>
      </c>
      <c r="AT36" s="77">
        <v>0</v>
      </c>
      <c r="AU36" s="77">
        <v>0</v>
      </c>
      <c r="AV36" s="77">
        <v>0</v>
      </c>
      <c r="AW36" s="77">
        <v>0</v>
      </c>
      <c r="AX36" s="77">
        <v>0</v>
      </c>
      <c r="AY36" s="77">
        <v>0</v>
      </c>
      <c r="AZ36" s="77">
        <v>0</v>
      </c>
      <c r="BA36" s="77">
        <v>0</v>
      </c>
      <c r="BB36" s="77">
        <v>0</v>
      </c>
      <c r="BC36" s="77">
        <v>0</v>
      </c>
      <c r="BD36" s="77">
        <v>0</v>
      </c>
      <c r="BE36" s="77">
        <v>0</v>
      </c>
      <c r="BF36" s="77">
        <v>0</v>
      </c>
      <c r="BG36" s="77">
        <v>0</v>
      </c>
      <c r="BH36" s="77">
        <v>0</v>
      </c>
      <c r="BI36" s="77">
        <v>0</v>
      </c>
      <c r="BJ36" s="77">
        <v>0</v>
      </c>
      <c r="BK36" s="77">
        <v>0</v>
      </c>
      <c r="BL36" s="77">
        <v>0</v>
      </c>
      <c r="BM36" s="77">
        <v>0</v>
      </c>
      <c r="BN36" s="77">
        <v>0</v>
      </c>
      <c r="BO36" s="77">
        <v>0</v>
      </c>
      <c r="BP36" s="77">
        <v>0</v>
      </c>
      <c r="BQ36" s="77">
        <v>0</v>
      </c>
      <c r="BR36" s="77">
        <v>0</v>
      </c>
      <c r="BS36" s="77">
        <v>0</v>
      </c>
      <c r="BT36" s="77"/>
      <c r="BU36" s="78">
        <f>+C36+F36+I36+L36+O36+R36+U36+X36+AA36+AD36+AG36+AJ36+AM36+AP36+AS36+AV36+AY36+BB36+BE36+BH36+BK36+BN36+BQ36</f>
        <v>75903000</v>
      </c>
      <c r="BV36" s="78">
        <f aca="true" t="shared" si="8" ref="BV36:BW39">+D36+G36+J36+M36+P36+S36+V36+Y36+AB36+AE36+AH36+AK36+AN36+AQ36+AT36+AW36+AZ36+BC36+BF36+BI36+BL36+BO36+BR36</f>
        <v>0</v>
      </c>
      <c r="BW36" s="78">
        <f t="shared" si="8"/>
        <v>78211769.96000001</v>
      </c>
    </row>
    <row r="37" spans="1:75" ht="15">
      <c r="A37" s="53">
        <f>A36+1</f>
        <v>302</v>
      </c>
      <c r="B37" s="56" t="s">
        <v>117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0</v>
      </c>
      <c r="AU37" s="77">
        <v>0</v>
      </c>
      <c r="AV37" s="77">
        <v>0</v>
      </c>
      <c r="AW37" s="77">
        <v>0</v>
      </c>
      <c r="AX37" s="77">
        <v>0</v>
      </c>
      <c r="AY37" s="77">
        <v>0</v>
      </c>
      <c r="AZ37" s="77">
        <v>0</v>
      </c>
      <c r="BA37" s="77">
        <v>0</v>
      </c>
      <c r="BB37" s="77">
        <v>0</v>
      </c>
      <c r="BC37" s="77">
        <v>0</v>
      </c>
      <c r="BD37" s="77">
        <v>0</v>
      </c>
      <c r="BE37" s="77">
        <v>0</v>
      </c>
      <c r="BF37" s="77">
        <v>0</v>
      </c>
      <c r="BG37" s="77">
        <v>0</v>
      </c>
      <c r="BH37" s="77">
        <v>0</v>
      </c>
      <c r="BI37" s="77">
        <v>0</v>
      </c>
      <c r="BJ37" s="77">
        <v>0</v>
      </c>
      <c r="BK37" s="77">
        <v>0</v>
      </c>
      <c r="BL37" s="77">
        <v>0</v>
      </c>
      <c r="BM37" s="77">
        <v>0</v>
      </c>
      <c r="BN37" s="77">
        <v>0</v>
      </c>
      <c r="BO37" s="77">
        <v>0</v>
      </c>
      <c r="BP37" s="77">
        <v>0</v>
      </c>
      <c r="BQ37" s="77">
        <v>0</v>
      </c>
      <c r="BR37" s="77">
        <v>0</v>
      </c>
      <c r="BS37" s="77">
        <v>0</v>
      </c>
      <c r="BT37" s="77"/>
      <c r="BU37" s="78">
        <f>+C37+F37+I37+L37+O37+R37+U37+X37+AA37+AD37+AG37+AJ37+AM37+AP37+AS37+AV37+AY37+BB37+BE37+BH37+BK37+BN37+BQ37</f>
        <v>0</v>
      </c>
      <c r="BV37" s="78">
        <f t="shared" si="8"/>
        <v>0</v>
      </c>
      <c r="BW37" s="78">
        <f t="shared" si="8"/>
        <v>0</v>
      </c>
    </row>
    <row r="38" spans="1:75" ht="15">
      <c r="A38" s="53">
        <f>A37+1</f>
        <v>303</v>
      </c>
      <c r="B38" s="56" t="s">
        <v>118</v>
      </c>
      <c r="C38" s="77">
        <v>2000000</v>
      </c>
      <c r="D38" s="77">
        <v>0</v>
      </c>
      <c r="E38" s="77">
        <v>2000000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0</v>
      </c>
      <c r="AE38" s="77">
        <v>0</v>
      </c>
      <c r="AF38" s="77">
        <v>0</v>
      </c>
      <c r="AG38" s="77">
        <v>0</v>
      </c>
      <c r="AH38" s="77">
        <v>0</v>
      </c>
      <c r="AI38" s="77">
        <v>0</v>
      </c>
      <c r="AJ38" s="77">
        <v>0</v>
      </c>
      <c r="AK38" s="77">
        <v>0</v>
      </c>
      <c r="AL38" s="77">
        <v>0</v>
      </c>
      <c r="AM38" s="77">
        <v>0</v>
      </c>
      <c r="AN38" s="77">
        <v>0</v>
      </c>
      <c r="AO38" s="77">
        <v>0</v>
      </c>
      <c r="AP38" s="77">
        <v>0</v>
      </c>
      <c r="AQ38" s="77">
        <v>0</v>
      </c>
      <c r="AR38" s="77">
        <v>0</v>
      </c>
      <c r="AS38" s="77">
        <v>0</v>
      </c>
      <c r="AT38" s="77">
        <v>0</v>
      </c>
      <c r="AU38" s="77">
        <v>0</v>
      </c>
      <c r="AV38" s="77">
        <v>0</v>
      </c>
      <c r="AW38" s="77">
        <v>0</v>
      </c>
      <c r="AX38" s="77">
        <v>0</v>
      </c>
      <c r="AY38" s="77">
        <v>0</v>
      </c>
      <c r="AZ38" s="77">
        <v>0</v>
      </c>
      <c r="BA38" s="77">
        <v>0</v>
      </c>
      <c r="BB38" s="77">
        <v>0</v>
      </c>
      <c r="BC38" s="77">
        <v>0</v>
      </c>
      <c r="BD38" s="77">
        <v>0</v>
      </c>
      <c r="BE38" s="77">
        <v>0</v>
      </c>
      <c r="BF38" s="77">
        <v>0</v>
      </c>
      <c r="BG38" s="77">
        <v>0</v>
      </c>
      <c r="BH38" s="77">
        <v>0</v>
      </c>
      <c r="BI38" s="77">
        <v>0</v>
      </c>
      <c r="BJ38" s="77">
        <v>0</v>
      </c>
      <c r="BK38" s="77">
        <v>0</v>
      </c>
      <c r="BL38" s="77">
        <v>0</v>
      </c>
      <c r="BM38" s="77">
        <v>0</v>
      </c>
      <c r="BN38" s="77">
        <v>0</v>
      </c>
      <c r="BO38" s="77">
        <v>0</v>
      </c>
      <c r="BP38" s="77">
        <v>0</v>
      </c>
      <c r="BQ38" s="77">
        <v>0</v>
      </c>
      <c r="BR38" s="77">
        <v>0</v>
      </c>
      <c r="BS38" s="77">
        <v>0</v>
      </c>
      <c r="BT38" s="77"/>
      <c r="BU38" s="78">
        <f>+C38+F38+I38+L38+O38+R38+U38+X38+AA38+AD38+AG38+AJ38+AM38+AP38+AS38+AV38+AY38+BB38+BE38+BH38+BK38+BN38+BQ38</f>
        <v>2000000</v>
      </c>
      <c r="BV38" s="78">
        <f t="shared" si="8"/>
        <v>0</v>
      </c>
      <c r="BW38" s="78">
        <f t="shared" si="8"/>
        <v>2000000</v>
      </c>
    </row>
    <row r="39" spans="1:75" ht="15">
      <c r="A39" s="53">
        <f>A38+1</f>
        <v>304</v>
      </c>
      <c r="B39" s="56" t="s">
        <v>119</v>
      </c>
      <c r="C39" s="77">
        <v>200000000</v>
      </c>
      <c r="D39" s="77">
        <v>0</v>
      </c>
      <c r="E39" s="77">
        <v>200000000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  <c r="AJ39" s="77">
        <v>0</v>
      </c>
      <c r="AK39" s="77">
        <v>0</v>
      </c>
      <c r="AL39" s="77">
        <v>0</v>
      </c>
      <c r="AM39" s="77">
        <v>0</v>
      </c>
      <c r="AN39" s="77">
        <v>0</v>
      </c>
      <c r="AO39" s="77">
        <v>0</v>
      </c>
      <c r="AP39" s="77">
        <v>0</v>
      </c>
      <c r="AQ39" s="77">
        <v>0</v>
      </c>
      <c r="AR39" s="77">
        <v>0</v>
      </c>
      <c r="AS39" s="77">
        <v>0</v>
      </c>
      <c r="AT39" s="77">
        <v>0</v>
      </c>
      <c r="AU39" s="77">
        <v>0</v>
      </c>
      <c r="AV39" s="77">
        <v>0</v>
      </c>
      <c r="AW39" s="77">
        <v>0</v>
      </c>
      <c r="AX39" s="77">
        <v>0</v>
      </c>
      <c r="AY39" s="77">
        <v>0</v>
      </c>
      <c r="AZ39" s="77">
        <v>0</v>
      </c>
      <c r="BA39" s="77">
        <v>0</v>
      </c>
      <c r="BB39" s="77">
        <v>0</v>
      </c>
      <c r="BC39" s="77">
        <v>0</v>
      </c>
      <c r="BD39" s="77">
        <v>0</v>
      </c>
      <c r="BE39" s="77">
        <v>0</v>
      </c>
      <c r="BF39" s="77">
        <v>0</v>
      </c>
      <c r="BG39" s="77">
        <v>0</v>
      </c>
      <c r="BH39" s="77">
        <v>0</v>
      </c>
      <c r="BI39" s="77">
        <v>0</v>
      </c>
      <c r="BJ39" s="77">
        <v>0</v>
      </c>
      <c r="BK39" s="77">
        <v>0</v>
      </c>
      <c r="BL39" s="77">
        <v>0</v>
      </c>
      <c r="BM39" s="77">
        <v>0</v>
      </c>
      <c r="BN39" s="77">
        <v>0</v>
      </c>
      <c r="BO39" s="77">
        <v>0</v>
      </c>
      <c r="BP39" s="77">
        <v>0</v>
      </c>
      <c r="BQ39" s="77">
        <v>0</v>
      </c>
      <c r="BR39" s="77">
        <v>0</v>
      </c>
      <c r="BS39" s="77">
        <v>0</v>
      </c>
      <c r="BT39" s="77"/>
      <c r="BU39" s="78">
        <f>+C39+F39+I39+L39+O39+R39+U39+X39+AA39+AD39+AG39+AJ39+AM39+AP39+AS39+AV39+AY39+BB39+BE39+BH39+BK39+BN39+BQ39</f>
        <v>200000000</v>
      </c>
      <c r="BV39" s="78">
        <f t="shared" si="8"/>
        <v>0</v>
      </c>
      <c r="BW39" s="78">
        <f t="shared" si="8"/>
        <v>200000000</v>
      </c>
    </row>
    <row r="40" spans="1:75" s="61" customFormat="1" ht="15.75" thickBot="1">
      <c r="A40" s="58">
        <v>300</v>
      </c>
      <c r="B40" s="59" t="s">
        <v>120</v>
      </c>
      <c r="C40" s="60">
        <f aca="true" t="shared" si="9" ref="C40:BN40">SUM(C36:C39)</f>
        <v>202000000</v>
      </c>
      <c r="D40" s="60">
        <f t="shared" si="9"/>
        <v>0</v>
      </c>
      <c r="E40" s="60">
        <f t="shared" si="9"/>
        <v>202000000</v>
      </c>
      <c r="F40" s="60">
        <f t="shared" si="9"/>
        <v>0</v>
      </c>
      <c r="G40" s="60">
        <f t="shared" si="9"/>
        <v>0</v>
      </c>
      <c r="H40" s="60">
        <f t="shared" si="9"/>
        <v>0</v>
      </c>
      <c r="I40" s="60">
        <f t="shared" si="9"/>
        <v>0</v>
      </c>
      <c r="J40" s="60">
        <f t="shared" si="9"/>
        <v>0</v>
      </c>
      <c r="K40" s="60">
        <f t="shared" si="9"/>
        <v>0</v>
      </c>
      <c r="L40" s="60">
        <f t="shared" si="9"/>
        <v>0</v>
      </c>
      <c r="M40" s="60">
        <f t="shared" si="9"/>
        <v>0</v>
      </c>
      <c r="N40" s="60">
        <f t="shared" si="9"/>
        <v>0</v>
      </c>
      <c r="O40" s="60">
        <f t="shared" si="9"/>
        <v>0</v>
      </c>
      <c r="P40" s="60">
        <f t="shared" si="9"/>
        <v>0</v>
      </c>
      <c r="Q40" s="60">
        <f t="shared" si="9"/>
        <v>0</v>
      </c>
      <c r="R40" s="60">
        <f t="shared" si="9"/>
        <v>13000000</v>
      </c>
      <c r="S40" s="60">
        <f t="shared" si="9"/>
        <v>0</v>
      </c>
      <c r="T40" s="60">
        <f t="shared" si="9"/>
        <v>13000000</v>
      </c>
      <c r="U40" s="60">
        <f t="shared" si="9"/>
        <v>0</v>
      </c>
      <c r="V40" s="60">
        <f t="shared" si="9"/>
        <v>0</v>
      </c>
      <c r="W40" s="60">
        <f t="shared" si="9"/>
        <v>0</v>
      </c>
      <c r="X40" s="60">
        <f t="shared" si="9"/>
        <v>0</v>
      </c>
      <c r="Y40" s="60">
        <f t="shared" si="9"/>
        <v>0</v>
      </c>
      <c r="Z40" s="60">
        <f t="shared" si="9"/>
        <v>0</v>
      </c>
      <c r="AA40" s="60">
        <f t="shared" si="9"/>
        <v>13900000</v>
      </c>
      <c r="AB40" s="60">
        <f t="shared" si="9"/>
        <v>0</v>
      </c>
      <c r="AC40" s="60">
        <f t="shared" si="9"/>
        <v>13900000</v>
      </c>
      <c r="AD40" s="60">
        <f t="shared" si="9"/>
        <v>0</v>
      </c>
      <c r="AE40" s="60">
        <f t="shared" si="9"/>
        <v>0</v>
      </c>
      <c r="AF40" s="60">
        <f t="shared" si="9"/>
        <v>538769.96</v>
      </c>
      <c r="AG40" s="60">
        <f t="shared" si="9"/>
        <v>0</v>
      </c>
      <c r="AH40" s="60">
        <f t="shared" si="9"/>
        <v>0</v>
      </c>
      <c r="AI40" s="60">
        <f t="shared" si="9"/>
        <v>0</v>
      </c>
      <c r="AJ40" s="60">
        <f t="shared" si="9"/>
        <v>0</v>
      </c>
      <c r="AK40" s="60">
        <f t="shared" si="9"/>
        <v>0</v>
      </c>
      <c r="AL40" s="60">
        <f t="shared" si="9"/>
        <v>0</v>
      </c>
      <c r="AM40" s="60">
        <f t="shared" si="9"/>
        <v>0</v>
      </c>
      <c r="AN40" s="60">
        <f t="shared" si="9"/>
        <v>0</v>
      </c>
      <c r="AO40" s="60">
        <f t="shared" si="9"/>
        <v>0</v>
      </c>
      <c r="AP40" s="60">
        <f t="shared" si="9"/>
        <v>49003000</v>
      </c>
      <c r="AQ40" s="60">
        <f t="shared" si="9"/>
        <v>0</v>
      </c>
      <c r="AR40" s="60">
        <f t="shared" si="9"/>
        <v>50773000</v>
      </c>
      <c r="AS40" s="60">
        <f t="shared" si="9"/>
        <v>0</v>
      </c>
      <c r="AT40" s="60">
        <f t="shared" si="9"/>
        <v>0</v>
      </c>
      <c r="AU40" s="60">
        <f t="shared" si="9"/>
        <v>0</v>
      </c>
      <c r="AV40" s="60">
        <f t="shared" si="9"/>
        <v>0</v>
      </c>
      <c r="AW40" s="60">
        <f t="shared" si="9"/>
        <v>0</v>
      </c>
      <c r="AX40" s="60">
        <f t="shared" si="9"/>
        <v>0</v>
      </c>
      <c r="AY40" s="60">
        <f t="shared" si="9"/>
        <v>0</v>
      </c>
      <c r="AZ40" s="60">
        <f t="shared" si="9"/>
        <v>0</v>
      </c>
      <c r="BA40" s="60">
        <f t="shared" si="9"/>
        <v>0</v>
      </c>
      <c r="BB40" s="60">
        <f t="shared" si="9"/>
        <v>0</v>
      </c>
      <c r="BC40" s="60">
        <f t="shared" si="9"/>
        <v>0</v>
      </c>
      <c r="BD40" s="60">
        <f t="shared" si="9"/>
        <v>0</v>
      </c>
      <c r="BE40" s="60">
        <f t="shared" si="9"/>
        <v>0</v>
      </c>
      <c r="BF40" s="60">
        <f t="shared" si="9"/>
        <v>0</v>
      </c>
      <c r="BG40" s="60">
        <f t="shared" si="9"/>
        <v>0</v>
      </c>
      <c r="BH40" s="60">
        <f t="shared" si="9"/>
        <v>0</v>
      </c>
      <c r="BI40" s="60">
        <f t="shared" si="9"/>
        <v>0</v>
      </c>
      <c r="BJ40" s="60">
        <f t="shared" si="9"/>
        <v>0</v>
      </c>
      <c r="BK40" s="60">
        <f t="shared" si="9"/>
        <v>0</v>
      </c>
      <c r="BL40" s="60">
        <f t="shared" si="9"/>
        <v>0</v>
      </c>
      <c r="BM40" s="60">
        <f t="shared" si="9"/>
        <v>0</v>
      </c>
      <c r="BN40" s="60">
        <f t="shared" si="9"/>
        <v>0</v>
      </c>
      <c r="BO40" s="60">
        <f aca="true" t="shared" si="10" ref="BO40:BW40">SUM(BO36:BO39)</f>
        <v>0</v>
      </c>
      <c r="BP40" s="60">
        <f t="shared" si="10"/>
        <v>0</v>
      </c>
      <c r="BQ40" s="60">
        <f t="shared" si="10"/>
        <v>0</v>
      </c>
      <c r="BR40" s="60">
        <f t="shared" si="10"/>
        <v>0</v>
      </c>
      <c r="BS40" s="60">
        <f t="shared" si="10"/>
        <v>0</v>
      </c>
      <c r="BT40" s="60"/>
      <c r="BU40" s="60">
        <f t="shared" si="10"/>
        <v>277903000</v>
      </c>
      <c r="BV40" s="60">
        <f t="shared" si="10"/>
        <v>0</v>
      </c>
      <c r="BW40" s="60">
        <f t="shared" si="10"/>
        <v>280211769.96000004</v>
      </c>
    </row>
    <row r="41" spans="1:75" ht="15.75" thickTop="1">
      <c r="A41" s="64"/>
      <c r="B41" s="65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</row>
    <row r="42" spans="1:75" ht="15">
      <c r="A42" s="15"/>
      <c r="B42" s="13" t="s">
        <v>121</v>
      </c>
      <c r="C42" s="16"/>
      <c r="D42" s="11"/>
      <c r="E42" s="11"/>
      <c r="F42" s="11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16"/>
      <c r="S42" s="11"/>
      <c r="T42" s="11"/>
      <c r="U42" s="11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16"/>
      <c r="AH42" s="11"/>
      <c r="AI42" s="11"/>
      <c r="AJ42" s="11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16"/>
      <c r="AW42" s="11"/>
      <c r="AX42" s="11"/>
      <c r="AY42" s="11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16"/>
      <c r="BL42" s="11"/>
      <c r="BM42" s="11"/>
      <c r="BN42" s="11"/>
      <c r="BO42" s="52"/>
      <c r="BP42" s="52"/>
      <c r="BQ42" s="52"/>
      <c r="BR42" s="52"/>
      <c r="BS42" s="52"/>
      <c r="BT42" s="52"/>
      <c r="BU42" s="52"/>
      <c r="BV42" s="52"/>
      <c r="BW42" s="52"/>
    </row>
    <row r="43" spans="1:75" ht="15">
      <c r="A43" s="53">
        <v>401</v>
      </c>
      <c r="B43" s="56" t="s">
        <v>122</v>
      </c>
      <c r="C43" s="77">
        <v>4101100</v>
      </c>
      <c r="D43" s="77">
        <v>0</v>
      </c>
      <c r="E43" s="77">
        <v>4101100</v>
      </c>
      <c r="F43" s="77">
        <v>46540</v>
      </c>
      <c r="G43" s="77">
        <v>0</v>
      </c>
      <c r="H43" s="77">
        <v>46540</v>
      </c>
      <c r="I43" s="77">
        <v>302380</v>
      </c>
      <c r="J43" s="77">
        <v>0</v>
      </c>
      <c r="K43" s="77">
        <v>302380</v>
      </c>
      <c r="L43" s="77">
        <v>3028160</v>
      </c>
      <c r="M43" s="77">
        <v>0</v>
      </c>
      <c r="N43" s="77">
        <v>3028160</v>
      </c>
      <c r="O43" s="77">
        <v>4030440</v>
      </c>
      <c r="P43" s="77">
        <v>0</v>
      </c>
      <c r="Q43" s="77">
        <v>4030440</v>
      </c>
      <c r="R43" s="77">
        <v>885430</v>
      </c>
      <c r="S43" s="77">
        <v>0</v>
      </c>
      <c r="T43" s="77">
        <v>885430</v>
      </c>
      <c r="U43" s="77">
        <v>0</v>
      </c>
      <c r="V43" s="77">
        <v>0</v>
      </c>
      <c r="W43" s="77">
        <v>0</v>
      </c>
      <c r="X43" s="77">
        <v>3248630</v>
      </c>
      <c r="Y43" s="77">
        <v>0</v>
      </c>
      <c r="Z43" s="77">
        <v>3248630</v>
      </c>
      <c r="AA43" s="77">
        <v>3171650</v>
      </c>
      <c r="AB43" s="77">
        <v>0</v>
      </c>
      <c r="AC43" s="77">
        <v>3171650</v>
      </c>
      <c r="AD43" s="77">
        <v>27195520</v>
      </c>
      <c r="AE43" s="77">
        <v>0</v>
      </c>
      <c r="AF43" s="77">
        <v>27195520</v>
      </c>
      <c r="AG43" s="77">
        <v>24090</v>
      </c>
      <c r="AH43" s="77">
        <v>0</v>
      </c>
      <c r="AI43" s="77">
        <v>24090</v>
      </c>
      <c r="AJ43" s="77">
        <v>2057930</v>
      </c>
      <c r="AK43" s="77">
        <v>0</v>
      </c>
      <c r="AL43" s="77">
        <v>2057930</v>
      </c>
      <c r="AM43" s="77">
        <v>0</v>
      </c>
      <c r="AN43" s="77">
        <v>0</v>
      </c>
      <c r="AO43" s="77">
        <v>0</v>
      </c>
      <c r="AP43" s="77">
        <v>73530</v>
      </c>
      <c r="AQ43" s="77">
        <v>0</v>
      </c>
      <c r="AR43" s="77">
        <v>73530</v>
      </c>
      <c r="AS43" s="77">
        <v>0</v>
      </c>
      <c r="AT43" s="77">
        <v>0</v>
      </c>
      <c r="AU43" s="77">
        <v>0</v>
      </c>
      <c r="AV43" s="77">
        <v>0</v>
      </c>
      <c r="AW43" s="77">
        <v>0</v>
      </c>
      <c r="AX43" s="77">
        <v>0</v>
      </c>
      <c r="AY43" s="77">
        <v>0</v>
      </c>
      <c r="AZ43" s="77">
        <v>0</v>
      </c>
      <c r="BA43" s="77">
        <v>0</v>
      </c>
      <c r="BB43" s="77">
        <v>0</v>
      </c>
      <c r="BC43" s="77">
        <v>0</v>
      </c>
      <c r="BD43" s="77">
        <v>0</v>
      </c>
      <c r="BE43" s="77">
        <v>0</v>
      </c>
      <c r="BF43" s="77">
        <v>0</v>
      </c>
      <c r="BG43" s="77">
        <v>0</v>
      </c>
      <c r="BH43" s="77">
        <v>0</v>
      </c>
      <c r="BI43" s="77">
        <v>0</v>
      </c>
      <c r="BJ43" s="77">
        <v>0</v>
      </c>
      <c r="BK43" s="77">
        <v>0</v>
      </c>
      <c r="BL43" s="77">
        <v>0</v>
      </c>
      <c r="BM43" s="77">
        <v>0</v>
      </c>
      <c r="BN43" s="77">
        <v>0</v>
      </c>
      <c r="BO43" s="77">
        <v>0</v>
      </c>
      <c r="BP43" s="77">
        <v>0</v>
      </c>
      <c r="BQ43" s="77">
        <v>0</v>
      </c>
      <c r="BR43" s="77">
        <v>0</v>
      </c>
      <c r="BS43" s="77">
        <v>0</v>
      </c>
      <c r="BT43" s="77"/>
      <c r="BU43" s="78">
        <f aca="true" t="shared" si="11" ref="BU43:BW46">+C43+F43+I43+L43+O43+R43+U43+X43+AA43+AD43+AG43+AJ43+AM43+AP43+AS43+AV43+AY43+BB43+BE43+BH43+BK43+BN43+BQ43</f>
        <v>48165400</v>
      </c>
      <c r="BV43" s="78">
        <f t="shared" si="11"/>
        <v>0</v>
      </c>
      <c r="BW43" s="78">
        <f t="shared" si="11"/>
        <v>48165400</v>
      </c>
    </row>
    <row r="44" spans="1:75" ht="15">
      <c r="A44" s="53">
        <f>A43+1</f>
        <v>402</v>
      </c>
      <c r="B44" s="56" t="s">
        <v>123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77">
        <v>0</v>
      </c>
      <c r="AI44" s="77">
        <v>0</v>
      </c>
      <c r="AJ44" s="77">
        <v>0</v>
      </c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7">
        <v>0</v>
      </c>
      <c r="AW44" s="77">
        <v>0</v>
      </c>
      <c r="AX44" s="77">
        <v>0</v>
      </c>
      <c r="AY44" s="77">
        <v>0</v>
      </c>
      <c r="AZ44" s="77">
        <v>0</v>
      </c>
      <c r="BA44" s="77">
        <v>0</v>
      </c>
      <c r="BB44" s="77">
        <v>0</v>
      </c>
      <c r="BC44" s="77">
        <v>0</v>
      </c>
      <c r="BD44" s="77">
        <v>0</v>
      </c>
      <c r="BE44" s="77">
        <v>0</v>
      </c>
      <c r="BF44" s="77">
        <v>0</v>
      </c>
      <c r="BG44" s="77">
        <v>0</v>
      </c>
      <c r="BH44" s="77">
        <v>0</v>
      </c>
      <c r="BI44" s="77">
        <v>0</v>
      </c>
      <c r="BJ44" s="77">
        <v>0</v>
      </c>
      <c r="BK44" s="77">
        <v>0</v>
      </c>
      <c r="BL44" s="77">
        <v>0</v>
      </c>
      <c r="BM44" s="77">
        <v>0</v>
      </c>
      <c r="BN44" s="77">
        <v>0</v>
      </c>
      <c r="BO44" s="77">
        <v>0</v>
      </c>
      <c r="BP44" s="77">
        <v>0</v>
      </c>
      <c r="BQ44" s="77">
        <v>0</v>
      </c>
      <c r="BR44" s="77">
        <v>0</v>
      </c>
      <c r="BS44" s="77">
        <v>0</v>
      </c>
      <c r="BT44" s="77"/>
      <c r="BU44" s="78">
        <f t="shared" si="11"/>
        <v>0</v>
      </c>
      <c r="BV44" s="78">
        <f t="shared" si="11"/>
        <v>0</v>
      </c>
      <c r="BW44" s="78">
        <f t="shared" si="11"/>
        <v>0</v>
      </c>
    </row>
    <row r="45" spans="1:75" ht="15">
      <c r="A45" s="53">
        <f>A44+1</f>
        <v>403</v>
      </c>
      <c r="B45" s="56" t="s">
        <v>124</v>
      </c>
      <c r="C45" s="77">
        <v>10315980</v>
      </c>
      <c r="D45" s="77">
        <v>0</v>
      </c>
      <c r="E45" s="77">
        <v>10315980</v>
      </c>
      <c r="F45" s="77">
        <v>268920</v>
      </c>
      <c r="G45" s="77">
        <v>0</v>
      </c>
      <c r="H45" s="77">
        <v>268920</v>
      </c>
      <c r="I45" s="77">
        <v>364430</v>
      </c>
      <c r="J45" s="77">
        <v>0</v>
      </c>
      <c r="K45" s="77">
        <v>364430</v>
      </c>
      <c r="L45" s="77">
        <v>11919670</v>
      </c>
      <c r="M45" s="77">
        <v>0</v>
      </c>
      <c r="N45" s="77">
        <v>11919670</v>
      </c>
      <c r="O45" s="77">
        <v>5122450</v>
      </c>
      <c r="P45" s="77">
        <v>0</v>
      </c>
      <c r="Q45" s="77">
        <v>5122450</v>
      </c>
      <c r="R45" s="77">
        <v>543000</v>
      </c>
      <c r="S45" s="77">
        <v>0</v>
      </c>
      <c r="T45" s="77">
        <v>543000</v>
      </c>
      <c r="U45" s="77">
        <v>0</v>
      </c>
      <c r="V45" s="77">
        <v>0</v>
      </c>
      <c r="W45" s="77">
        <v>0</v>
      </c>
      <c r="X45" s="77">
        <v>5891390</v>
      </c>
      <c r="Y45" s="77">
        <v>0</v>
      </c>
      <c r="Z45" s="77">
        <v>5891390</v>
      </c>
      <c r="AA45" s="77">
        <v>4962630</v>
      </c>
      <c r="AB45" s="77">
        <v>0</v>
      </c>
      <c r="AC45" s="77">
        <v>4962630</v>
      </c>
      <c r="AD45" s="77">
        <v>60139020</v>
      </c>
      <c r="AE45" s="77">
        <v>0</v>
      </c>
      <c r="AF45" s="77">
        <v>60139020</v>
      </c>
      <c r="AG45" s="77">
        <v>38330</v>
      </c>
      <c r="AH45" s="77">
        <v>0</v>
      </c>
      <c r="AI45" s="77">
        <v>38330</v>
      </c>
      <c r="AJ45" s="77">
        <v>4207360</v>
      </c>
      <c r="AK45" s="77">
        <v>0</v>
      </c>
      <c r="AL45" s="77">
        <v>4207360</v>
      </c>
      <c r="AM45" s="77">
        <v>0</v>
      </c>
      <c r="AN45" s="77">
        <v>0</v>
      </c>
      <c r="AO45" s="77">
        <v>0</v>
      </c>
      <c r="AP45" s="77">
        <v>131960</v>
      </c>
      <c r="AQ45" s="77">
        <v>0</v>
      </c>
      <c r="AR45" s="77">
        <v>131960</v>
      </c>
      <c r="AS45" s="77">
        <v>0</v>
      </c>
      <c r="AT45" s="77">
        <v>0</v>
      </c>
      <c r="AU45" s="77">
        <v>0</v>
      </c>
      <c r="AV45" s="77">
        <v>0</v>
      </c>
      <c r="AW45" s="77">
        <v>0</v>
      </c>
      <c r="AX45" s="77">
        <v>0</v>
      </c>
      <c r="AY45" s="77">
        <v>0</v>
      </c>
      <c r="AZ45" s="77">
        <v>0</v>
      </c>
      <c r="BA45" s="77">
        <v>0</v>
      </c>
      <c r="BB45" s="77">
        <v>0</v>
      </c>
      <c r="BC45" s="77">
        <v>0</v>
      </c>
      <c r="BD45" s="77">
        <v>0</v>
      </c>
      <c r="BE45" s="77">
        <v>0</v>
      </c>
      <c r="BF45" s="77">
        <v>0</v>
      </c>
      <c r="BG45" s="77">
        <v>0</v>
      </c>
      <c r="BH45" s="77">
        <v>0</v>
      </c>
      <c r="BI45" s="77">
        <v>0</v>
      </c>
      <c r="BJ45" s="77">
        <v>0</v>
      </c>
      <c r="BK45" s="77">
        <v>0</v>
      </c>
      <c r="BL45" s="77">
        <v>0</v>
      </c>
      <c r="BM45" s="77">
        <v>0</v>
      </c>
      <c r="BN45" s="77">
        <v>0</v>
      </c>
      <c r="BO45" s="77">
        <v>0</v>
      </c>
      <c r="BP45" s="77">
        <v>0</v>
      </c>
      <c r="BQ45" s="77">
        <v>0</v>
      </c>
      <c r="BR45" s="77">
        <v>0</v>
      </c>
      <c r="BS45" s="77">
        <v>0</v>
      </c>
      <c r="BT45" s="77"/>
      <c r="BU45" s="78">
        <f t="shared" si="11"/>
        <v>103905140</v>
      </c>
      <c r="BV45" s="78">
        <f t="shared" si="11"/>
        <v>0</v>
      </c>
      <c r="BW45" s="78">
        <f t="shared" si="11"/>
        <v>103905140</v>
      </c>
    </row>
    <row r="46" spans="1:75" ht="15">
      <c r="A46" s="53">
        <f>A45+1</f>
        <v>404</v>
      </c>
      <c r="B46" s="56" t="s">
        <v>125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77">
        <v>0</v>
      </c>
      <c r="AW46" s="77">
        <v>0</v>
      </c>
      <c r="AX46" s="77">
        <v>0</v>
      </c>
      <c r="AY46" s="77">
        <v>0</v>
      </c>
      <c r="AZ46" s="77">
        <v>0</v>
      </c>
      <c r="BA46" s="77">
        <v>0</v>
      </c>
      <c r="BB46" s="77">
        <v>0</v>
      </c>
      <c r="BC46" s="77">
        <v>0</v>
      </c>
      <c r="BD46" s="77">
        <v>0</v>
      </c>
      <c r="BE46" s="77">
        <v>0</v>
      </c>
      <c r="BF46" s="77">
        <v>0</v>
      </c>
      <c r="BG46" s="77">
        <v>0</v>
      </c>
      <c r="BH46" s="77">
        <v>0</v>
      </c>
      <c r="BI46" s="77">
        <v>0</v>
      </c>
      <c r="BJ46" s="77">
        <v>0</v>
      </c>
      <c r="BK46" s="77">
        <v>0</v>
      </c>
      <c r="BL46" s="77">
        <v>0</v>
      </c>
      <c r="BM46" s="77">
        <v>0</v>
      </c>
      <c r="BN46" s="77">
        <v>0</v>
      </c>
      <c r="BO46" s="77">
        <v>0</v>
      </c>
      <c r="BP46" s="77">
        <v>0</v>
      </c>
      <c r="BQ46" s="77">
        <v>0</v>
      </c>
      <c r="BR46" s="77">
        <v>0</v>
      </c>
      <c r="BS46" s="77">
        <v>0</v>
      </c>
      <c r="BT46" s="77"/>
      <c r="BU46" s="78">
        <f t="shared" si="11"/>
        <v>0</v>
      </c>
      <c r="BV46" s="78">
        <f t="shared" si="11"/>
        <v>0</v>
      </c>
      <c r="BW46" s="78">
        <f t="shared" si="11"/>
        <v>0</v>
      </c>
    </row>
    <row r="47" spans="1:75" s="61" customFormat="1" ht="15.75" thickBot="1">
      <c r="A47" s="58">
        <v>400</v>
      </c>
      <c r="B47" s="59" t="s">
        <v>126</v>
      </c>
      <c r="C47" s="60">
        <f aca="true" t="shared" si="12" ref="C47:BN47">SUM(C43:C46)</f>
        <v>14417080</v>
      </c>
      <c r="D47" s="60">
        <f t="shared" si="12"/>
        <v>0</v>
      </c>
      <c r="E47" s="60">
        <f t="shared" si="12"/>
        <v>14417080</v>
      </c>
      <c r="F47" s="60">
        <f t="shared" si="12"/>
        <v>315460</v>
      </c>
      <c r="G47" s="60">
        <f t="shared" si="12"/>
        <v>0</v>
      </c>
      <c r="H47" s="60">
        <f t="shared" si="12"/>
        <v>315460</v>
      </c>
      <c r="I47" s="60">
        <f t="shared" si="12"/>
        <v>666810</v>
      </c>
      <c r="J47" s="60">
        <f t="shared" si="12"/>
        <v>0</v>
      </c>
      <c r="K47" s="60">
        <f t="shared" si="12"/>
        <v>666810</v>
      </c>
      <c r="L47" s="60">
        <f t="shared" si="12"/>
        <v>14947830</v>
      </c>
      <c r="M47" s="60">
        <f t="shared" si="12"/>
        <v>0</v>
      </c>
      <c r="N47" s="60">
        <f t="shared" si="12"/>
        <v>14947830</v>
      </c>
      <c r="O47" s="60">
        <f t="shared" si="12"/>
        <v>9152890</v>
      </c>
      <c r="P47" s="60">
        <f t="shared" si="12"/>
        <v>0</v>
      </c>
      <c r="Q47" s="60">
        <f t="shared" si="12"/>
        <v>9152890</v>
      </c>
      <c r="R47" s="60">
        <f t="shared" si="12"/>
        <v>1428430</v>
      </c>
      <c r="S47" s="60">
        <f t="shared" si="12"/>
        <v>0</v>
      </c>
      <c r="T47" s="60">
        <f t="shared" si="12"/>
        <v>1428430</v>
      </c>
      <c r="U47" s="60">
        <f t="shared" si="12"/>
        <v>0</v>
      </c>
      <c r="V47" s="60">
        <f t="shared" si="12"/>
        <v>0</v>
      </c>
      <c r="W47" s="60">
        <f t="shared" si="12"/>
        <v>0</v>
      </c>
      <c r="X47" s="60">
        <f t="shared" si="12"/>
        <v>9140020</v>
      </c>
      <c r="Y47" s="60">
        <f t="shared" si="12"/>
        <v>0</v>
      </c>
      <c r="Z47" s="60">
        <f t="shared" si="12"/>
        <v>9140020</v>
      </c>
      <c r="AA47" s="60">
        <f t="shared" si="12"/>
        <v>8134280</v>
      </c>
      <c r="AB47" s="60">
        <f t="shared" si="12"/>
        <v>0</v>
      </c>
      <c r="AC47" s="60">
        <f t="shared" si="12"/>
        <v>8134280</v>
      </c>
      <c r="AD47" s="60">
        <f t="shared" si="12"/>
        <v>87334540</v>
      </c>
      <c r="AE47" s="60">
        <f t="shared" si="12"/>
        <v>0</v>
      </c>
      <c r="AF47" s="60">
        <f t="shared" si="12"/>
        <v>87334540</v>
      </c>
      <c r="AG47" s="60">
        <f t="shared" si="12"/>
        <v>62420</v>
      </c>
      <c r="AH47" s="60">
        <f t="shared" si="12"/>
        <v>0</v>
      </c>
      <c r="AI47" s="60">
        <f t="shared" si="12"/>
        <v>62420</v>
      </c>
      <c r="AJ47" s="60">
        <f t="shared" si="12"/>
        <v>6265290</v>
      </c>
      <c r="AK47" s="60">
        <f t="shared" si="12"/>
        <v>0</v>
      </c>
      <c r="AL47" s="60">
        <f t="shared" si="12"/>
        <v>6265290</v>
      </c>
      <c r="AM47" s="60">
        <f t="shared" si="12"/>
        <v>0</v>
      </c>
      <c r="AN47" s="60">
        <f t="shared" si="12"/>
        <v>0</v>
      </c>
      <c r="AO47" s="60">
        <f t="shared" si="12"/>
        <v>0</v>
      </c>
      <c r="AP47" s="60">
        <f t="shared" si="12"/>
        <v>205490</v>
      </c>
      <c r="AQ47" s="60">
        <f t="shared" si="12"/>
        <v>0</v>
      </c>
      <c r="AR47" s="60">
        <f t="shared" si="12"/>
        <v>205490</v>
      </c>
      <c r="AS47" s="60">
        <f t="shared" si="12"/>
        <v>0</v>
      </c>
      <c r="AT47" s="60">
        <f t="shared" si="12"/>
        <v>0</v>
      </c>
      <c r="AU47" s="60">
        <f t="shared" si="12"/>
        <v>0</v>
      </c>
      <c r="AV47" s="60">
        <f t="shared" si="12"/>
        <v>0</v>
      </c>
      <c r="AW47" s="60">
        <f t="shared" si="12"/>
        <v>0</v>
      </c>
      <c r="AX47" s="60">
        <f t="shared" si="12"/>
        <v>0</v>
      </c>
      <c r="AY47" s="60">
        <f t="shared" si="12"/>
        <v>0</v>
      </c>
      <c r="AZ47" s="60">
        <f t="shared" si="12"/>
        <v>0</v>
      </c>
      <c r="BA47" s="60">
        <f t="shared" si="12"/>
        <v>0</v>
      </c>
      <c r="BB47" s="60">
        <f t="shared" si="12"/>
        <v>0</v>
      </c>
      <c r="BC47" s="60">
        <f t="shared" si="12"/>
        <v>0</v>
      </c>
      <c r="BD47" s="60">
        <f t="shared" si="12"/>
        <v>0</v>
      </c>
      <c r="BE47" s="60">
        <f t="shared" si="12"/>
        <v>0</v>
      </c>
      <c r="BF47" s="60">
        <f t="shared" si="12"/>
        <v>0</v>
      </c>
      <c r="BG47" s="60">
        <f t="shared" si="12"/>
        <v>0</v>
      </c>
      <c r="BH47" s="60">
        <f t="shared" si="12"/>
        <v>0</v>
      </c>
      <c r="BI47" s="60">
        <f t="shared" si="12"/>
        <v>0</v>
      </c>
      <c r="BJ47" s="60">
        <f t="shared" si="12"/>
        <v>0</v>
      </c>
      <c r="BK47" s="60">
        <f t="shared" si="12"/>
        <v>0</v>
      </c>
      <c r="BL47" s="60">
        <f t="shared" si="12"/>
        <v>0</v>
      </c>
      <c r="BM47" s="60">
        <f t="shared" si="12"/>
        <v>0</v>
      </c>
      <c r="BN47" s="60">
        <f t="shared" si="12"/>
        <v>0</v>
      </c>
      <c r="BO47" s="60">
        <f aca="true" t="shared" si="13" ref="BO47:BW47">SUM(BO43:BO46)</f>
        <v>0</v>
      </c>
      <c r="BP47" s="60">
        <f t="shared" si="13"/>
        <v>0</v>
      </c>
      <c r="BQ47" s="60">
        <f t="shared" si="13"/>
        <v>0</v>
      </c>
      <c r="BR47" s="60">
        <f t="shared" si="13"/>
        <v>0</v>
      </c>
      <c r="BS47" s="60">
        <f t="shared" si="13"/>
        <v>0</v>
      </c>
      <c r="BT47" s="60"/>
      <c r="BU47" s="60">
        <f t="shared" si="13"/>
        <v>152070540</v>
      </c>
      <c r="BV47" s="60">
        <f t="shared" si="13"/>
        <v>0</v>
      </c>
      <c r="BW47" s="60">
        <f t="shared" si="13"/>
        <v>152070540</v>
      </c>
    </row>
    <row r="48" spans="1:75" ht="15.75" thickTop="1">
      <c r="A48" s="64"/>
      <c r="B48" s="65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</row>
    <row r="49" spans="1:75" ht="15">
      <c r="A49" s="15"/>
      <c r="B49" s="13" t="s">
        <v>127</v>
      </c>
      <c r="C49" s="16"/>
      <c r="D49" s="11"/>
      <c r="E49" s="11"/>
      <c r="F49" s="1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16"/>
      <c r="S49" s="11"/>
      <c r="T49" s="11"/>
      <c r="U49" s="11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16"/>
      <c r="AH49" s="11"/>
      <c r="AI49" s="11"/>
      <c r="AJ49" s="11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16"/>
      <c r="AW49" s="11"/>
      <c r="AX49" s="11"/>
      <c r="AY49" s="11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16"/>
      <c r="BL49" s="11"/>
      <c r="BM49" s="11"/>
      <c r="BN49" s="11"/>
      <c r="BO49" s="52"/>
      <c r="BP49" s="52"/>
      <c r="BQ49" s="52"/>
      <c r="BR49" s="52"/>
      <c r="BS49" s="52"/>
      <c r="BT49" s="52"/>
      <c r="BU49" s="52"/>
      <c r="BV49" s="52"/>
      <c r="BW49" s="52"/>
    </row>
    <row r="50" spans="1:75" ht="15">
      <c r="A50" s="53">
        <v>501</v>
      </c>
      <c r="B50" s="56" t="s">
        <v>128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  <c r="AO50" s="77">
        <v>0</v>
      </c>
      <c r="AP50" s="77">
        <v>0</v>
      </c>
      <c r="AQ50" s="77">
        <v>0</v>
      </c>
      <c r="AR50" s="77">
        <v>0</v>
      </c>
      <c r="AS50" s="77">
        <v>0</v>
      </c>
      <c r="AT50" s="77">
        <v>0</v>
      </c>
      <c r="AU50" s="77">
        <v>0</v>
      </c>
      <c r="AV50" s="77">
        <v>0</v>
      </c>
      <c r="AW50" s="77">
        <v>0</v>
      </c>
      <c r="AX50" s="77">
        <v>0</v>
      </c>
      <c r="AY50" s="77">
        <v>0</v>
      </c>
      <c r="AZ50" s="77">
        <v>0</v>
      </c>
      <c r="BA50" s="77">
        <v>0</v>
      </c>
      <c r="BB50" s="77">
        <v>0</v>
      </c>
      <c r="BC50" s="77">
        <v>0</v>
      </c>
      <c r="BD50" s="77">
        <v>0</v>
      </c>
      <c r="BE50" s="77">
        <v>0</v>
      </c>
      <c r="BF50" s="77">
        <v>0</v>
      </c>
      <c r="BG50" s="77">
        <v>0</v>
      </c>
      <c r="BH50" s="77">
        <v>0</v>
      </c>
      <c r="BI50" s="77">
        <v>0</v>
      </c>
      <c r="BJ50" s="77">
        <v>0</v>
      </c>
      <c r="BK50" s="77">
        <v>0</v>
      </c>
      <c r="BL50" s="77">
        <v>0</v>
      </c>
      <c r="BM50" s="77">
        <v>0</v>
      </c>
      <c r="BN50" s="77">
        <v>789000000</v>
      </c>
      <c r="BO50" s="77">
        <v>0</v>
      </c>
      <c r="BP50" s="77">
        <v>789000000</v>
      </c>
      <c r="BQ50" s="77">
        <v>0</v>
      </c>
      <c r="BR50" s="77">
        <v>0</v>
      </c>
      <c r="BS50" s="77">
        <v>0</v>
      </c>
      <c r="BT50" s="77"/>
      <c r="BU50" s="78">
        <f>+C50+F50+I50+L50+O50+R50+U50+X50+AA50+AD50+AG50+AJ50+AM50+AP50+AS50+AV50+AY50+BB50+BE50+BH50+BK50+BN50+BQ50</f>
        <v>789000000</v>
      </c>
      <c r="BV50" s="78">
        <f>+D50+G50+J50+M50+P50+S50+V50+Y50+AB50+AE50+AH50+AK50+AN50+AQ50+AT50+AW50+AZ50+BC50+BF50+BI50+BL50+BO50+BR50</f>
        <v>0</v>
      </c>
      <c r="BW50" s="78">
        <f>+E50+H50+K50+N50+Q50+T50+W50+Z50+AC50+AF50+AI50+AL50+AO50+AR50+AU50+AX50+BA50+BD50+BG50+BJ50+BM50+BP50+BS50</f>
        <v>789000000</v>
      </c>
    </row>
    <row r="51" spans="1:75" s="61" customFormat="1" ht="15.75" thickBot="1">
      <c r="A51" s="58">
        <v>500</v>
      </c>
      <c r="B51" s="59" t="s">
        <v>129</v>
      </c>
      <c r="C51" s="60">
        <f aca="true" t="shared" si="14" ref="C51:BN51">SUM(C50)</f>
        <v>0</v>
      </c>
      <c r="D51" s="60">
        <f t="shared" si="14"/>
        <v>0</v>
      </c>
      <c r="E51" s="60">
        <f t="shared" si="14"/>
        <v>0</v>
      </c>
      <c r="F51" s="60">
        <f t="shared" si="14"/>
        <v>0</v>
      </c>
      <c r="G51" s="60">
        <f t="shared" si="14"/>
        <v>0</v>
      </c>
      <c r="H51" s="60">
        <f t="shared" si="14"/>
        <v>0</v>
      </c>
      <c r="I51" s="60">
        <f t="shared" si="14"/>
        <v>0</v>
      </c>
      <c r="J51" s="60">
        <f t="shared" si="14"/>
        <v>0</v>
      </c>
      <c r="K51" s="60">
        <f t="shared" si="14"/>
        <v>0</v>
      </c>
      <c r="L51" s="60">
        <f t="shared" si="14"/>
        <v>0</v>
      </c>
      <c r="M51" s="60">
        <f t="shared" si="14"/>
        <v>0</v>
      </c>
      <c r="N51" s="60">
        <f t="shared" si="14"/>
        <v>0</v>
      </c>
      <c r="O51" s="60">
        <f t="shared" si="14"/>
        <v>0</v>
      </c>
      <c r="P51" s="60">
        <f t="shared" si="14"/>
        <v>0</v>
      </c>
      <c r="Q51" s="60">
        <f t="shared" si="14"/>
        <v>0</v>
      </c>
      <c r="R51" s="60">
        <f t="shared" si="14"/>
        <v>0</v>
      </c>
      <c r="S51" s="60">
        <f t="shared" si="14"/>
        <v>0</v>
      </c>
      <c r="T51" s="60">
        <f t="shared" si="14"/>
        <v>0</v>
      </c>
      <c r="U51" s="60">
        <f t="shared" si="14"/>
        <v>0</v>
      </c>
      <c r="V51" s="60">
        <f t="shared" si="14"/>
        <v>0</v>
      </c>
      <c r="W51" s="60">
        <f t="shared" si="14"/>
        <v>0</v>
      </c>
      <c r="X51" s="60">
        <f t="shared" si="14"/>
        <v>0</v>
      </c>
      <c r="Y51" s="60">
        <f t="shared" si="14"/>
        <v>0</v>
      </c>
      <c r="Z51" s="60">
        <f t="shared" si="14"/>
        <v>0</v>
      </c>
      <c r="AA51" s="60">
        <f t="shared" si="14"/>
        <v>0</v>
      </c>
      <c r="AB51" s="60">
        <f t="shared" si="14"/>
        <v>0</v>
      </c>
      <c r="AC51" s="60">
        <f t="shared" si="14"/>
        <v>0</v>
      </c>
      <c r="AD51" s="60">
        <f t="shared" si="14"/>
        <v>0</v>
      </c>
      <c r="AE51" s="60">
        <f t="shared" si="14"/>
        <v>0</v>
      </c>
      <c r="AF51" s="60">
        <f t="shared" si="14"/>
        <v>0</v>
      </c>
      <c r="AG51" s="60">
        <f t="shared" si="14"/>
        <v>0</v>
      </c>
      <c r="AH51" s="60">
        <f t="shared" si="14"/>
        <v>0</v>
      </c>
      <c r="AI51" s="60">
        <f t="shared" si="14"/>
        <v>0</v>
      </c>
      <c r="AJ51" s="60">
        <f t="shared" si="14"/>
        <v>0</v>
      </c>
      <c r="AK51" s="60">
        <f t="shared" si="14"/>
        <v>0</v>
      </c>
      <c r="AL51" s="60">
        <f t="shared" si="14"/>
        <v>0</v>
      </c>
      <c r="AM51" s="60">
        <f t="shared" si="14"/>
        <v>0</v>
      </c>
      <c r="AN51" s="60">
        <f t="shared" si="14"/>
        <v>0</v>
      </c>
      <c r="AO51" s="60">
        <f t="shared" si="14"/>
        <v>0</v>
      </c>
      <c r="AP51" s="60">
        <f t="shared" si="14"/>
        <v>0</v>
      </c>
      <c r="AQ51" s="60">
        <f t="shared" si="14"/>
        <v>0</v>
      </c>
      <c r="AR51" s="60">
        <f t="shared" si="14"/>
        <v>0</v>
      </c>
      <c r="AS51" s="60">
        <f t="shared" si="14"/>
        <v>0</v>
      </c>
      <c r="AT51" s="60">
        <f t="shared" si="14"/>
        <v>0</v>
      </c>
      <c r="AU51" s="60">
        <f t="shared" si="14"/>
        <v>0</v>
      </c>
      <c r="AV51" s="60">
        <f t="shared" si="14"/>
        <v>0</v>
      </c>
      <c r="AW51" s="60">
        <f t="shared" si="14"/>
        <v>0</v>
      </c>
      <c r="AX51" s="60">
        <f t="shared" si="14"/>
        <v>0</v>
      </c>
      <c r="AY51" s="60">
        <f t="shared" si="14"/>
        <v>0</v>
      </c>
      <c r="AZ51" s="60">
        <f t="shared" si="14"/>
        <v>0</v>
      </c>
      <c r="BA51" s="60">
        <f t="shared" si="14"/>
        <v>0</v>
      </c>
      <c r="BB51" s="60">
        <f t="shared" si="14"/>
        <v>0</v>
      </c>
      <c r="BC51" s="60">
        <f t="shared" si="14"/>
        <v>0</v>
      </c>
      <c r="BD51" s="60">
        <f t="shared" si="14"/>
        <v>0</v>
      </c>
      <c r="BE51" s="60">
        <f t="shared" si="14"/>
        <v>0</v>
      </c>
      <c r="BF51" s="60">
        <f t="shared" si="14"/>
        <v>0</v>
      </c>
      <c r="BG51" s="60">
        <f t="shared" si="14"/>
        <v>0</v>
      </c>
      <c r="BH51" s="60">
        <f t="shared" si="14"/>
        <v>0</v>
      </c>
      <c r="BI51" s="60">
        <f t="shared" si="14"/>
        <v>0</v>
      </c>
      <c r="BJ51" s="60">
        <f t="shared" si="14"/>
        <v>0</v>
      </c>
      <c r="BK51" s="60">
        <f t="shared" si="14"/>
        <v>0</v>
      </c>
      <c r="BL51" s="60">
        <f t="shared" si="14"/>
        <v>0</v>
      </c>
      <c r="BM51" s="60">
        <f t="shared" si="14"/>
        <v>0</v>
      </c>
      <c r="BN51" s="60">
        <f t="shared" si="14"/>
        <v>789000000</v>
      </c>
      <c r="BO51" s="60">
        <f aca="true" t="shared" si="15" ref="BO51:BW51">SUM(BO50)</f>
        <v>0</v>
      </c>
      <c r="BP51" s="60">
        <f t="shared" si="15"/>
        <v>789000000</v>
      </c>
      <c r="BQ51" s="60">
        <f t="shared" si="15"/>
        <v>0</v>
      </c>
      <c r="BR51" s="60">
        <f t="shared" si="15"/>
        <v>0</v>
      </c>
      <c r="BS51" s="60">
        <f t="shared" si="15"/>
        <v>0</v>
      </c>
      <c r="BT51" s="60"/>
      <c r="BU51" s="60">
        <f t="shared" si="15"/>
        <v>789000000</v>
      </c>
      <c r="BV51" s="60">
        <f t="shared" si="15"/>
        <v>0</v>
      </c>
      <c r="BW51" s="60">
        <f t="shared" si="15"/>
        <v>789000000</v>
      </c>
    </row>
    <row r="52" spans="1:75" ht="15.75" thickTop="1">
      <c r="A52" s="64"/>
      <c r="B52" s="65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</row>
    <row r="53" spans="1:75" ht="15">
      <c r="A53" s="15"/>
      <c r="B53" s="13" t="s">
        <v>130</v>
      </c>
      <c r="C53" s="16"/>
      <c r="D53" s="11"/>
      <c r="E53" s="11"/>
      <c r="F53" s="11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16"/>
      <c r="S53" s="11"/>
      <c r="T53" s="11"/>
      <c r="U53" s="11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16"/>
      <c r="AH53" s="11"/>
      <c r="AI53" s="11"/>
      <c r="AJ53" s="11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16"/>
      <c r="AW53" s="11"/>
      <c r="AX53" s="11"/>
      <c r="AY53" s="11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16"/>
      <c r="BL53" s="11"/>
      <c r="BM53" s="11"/>
      <c r="BN53" s="11"/>
      <c r="BO53" s="52"/>
      <c r="BP53" s="52"/>
      <c r="BQ53" s="52"/>
      <c r="BR53" s="52"/>
      <c r="BS53" s="52"/>
      <c r="BT53" s="52"/>
      <c r="BU53" s="52"/>
      <c r="BV53" s="52"/>
      <c r="BW53" s="52"/>
    </row>
    <row r="54" spans="1:75" ht="15">
      <c r="A54" s="53">
        <v>701</v>
      </c>
      <c r="B54" s="56" t="s">
        <v>131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  <c r="AO54" s="77">
        <v>0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77">
        <v>0</v>
      </c>
      <c r="AW54" s="77">
        <v>0</v>
      </c>
      <c r="AX54" s="77">
        <v>0</v>
      </c>
      <c r="AY54" s="77">
        <v>0</v>
      </c>
      <c r="AZ54" s="77">
        <v>0</v>
      </c>
      <c r="BA54" s="77">
        <v>0</v>
      </c>
      <c r="BB54" s="77">
        <v>0</v>
      </c>
      <c r="BC54" s="77">
        <v>0</v>
      </c>
      <c r="BD54" s="77">
        <v>0</v>
      </c>
      <c r="BE54" s="77">
        <v>0</v>
      </c>
      <c r="BF54" s="77">
        <v>0</v>
      </c>
      <c r="BG54" s="77">
        <v>0</v>
      </c>
      <c r="BH54" s="77">
        <v>0</v>
      </c>
      <c r="BI54" s="77">
        <v>0</v>
      </c>
      <c r="BJ54" s="77">
        <v>0</v>
      </c>
      <c r="BK54" s="77">
        <v>0</v>
      </c>
      <c r="BL54" s="77">
        <v>0</v>
      </c>
      <c r="BM54" s="77">
        <v>0</v>
      </c>
      <c r="BN54" s="77">
        <v>0</v>
      </c>
      <c r="BO54" s="77">
        <v>0</v>
      </c>
      <c r="BP54" s="77">
        <v>0</v>
      </c>
      <c r="BQ54" s="77">
        <v>315615100</v>
      </c>
      <c r="BR54" s="77">
        <v>0</v>
      </c>
      <c r="BS54" s="77">
        <v>348623859.14</v>
      </c>
      <c r="BT54" s="77"/>
      <c r="BU54" s="78">
        <f aca="true" t="shared" si="16" ref="BU54:BW55">+C54+F54+I54+L54+O54+R54+U54+X54+AA54+AD54+AG54+AJ54+AM54+AP54+AS54+AV54+AY54+BB54+BE54+BH54+BK54+BN54+BQ54</f>
        <v>315615100</v>
      </c>
      <c r="BV54" s="78">
        <f t="shared" si="16"/>
        <v>0</v>
      </c>
      <c r="BW54" s="78">
        <f t="shared" si="16"/>
        <v>348623859.14</v>
      </c>
    </row>
    <row r="55" spans="1:75" ht="15">
      <c r="A55" s="53">
        <f>A54+1</f>
        <v>702</v>
      </c>
      <c r="B55" s="56" t="s">
        <v>132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77">
        <v>0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>
        <v>0</v>
      </c>
      <c r="AU55" s="77">
        <v>0</v>
      </c>
      <c r="AV55" s="77">
        <v>0</v>
      </c>
      <c r="AW55" s="77">
        <v>0</v>
      </c>
      <c r="AX55" s="77">
        <v>0</v>
      </c>
      <c r="AY55" s="77">
        <v>0</v>
      </c>
      <c r="AZ55" s="77">
        <v>0</v>
      </c>
      <c r="BA55" s="77">
        <v>0</v>
      </c>
      <c r="BB55" s="77">
        <v>0</v>
      </c>
      <c r="BC55" s="77">
        <v>0</v>
      </c>
      <c r="BD55" s="77">
        <v>0</v>
      </c>
      <c r="BE55" s="77">
        <v>0</v>
      </c>
      <c r="BF55" s="77">
        <v>0</v>
      </c>
      <c r="BG55" s="77">
        <v>0</v>
      </c>
      <c r="BH55" s="77">
        <v>0</v>
      </c>
      <c r="BI55" s="77">
        <v>0</v>
      </c>
      <c r="BJ55" s="77">
        <v>0</v>
      </c>
      <c r="BK55" s="77">
        <v>0</v>
      </c>
      <c r="BL55" s="77">
        <v>0</v>
      </c>
      <c r="BM55" s="77">
        <v>0</v>
      </c>
      <c r="BN55" s="77">
        <v>0</v>
      </c>
      <c r="BO55" s="77">
        <v>0</v>
      </c>
      <c r="BP55" s="77">
        <v>0</v>
      </c>
      <c r="BQ55" s="77">
        <v>69101350</v>
      </c>
      <c r="BR55" s="77">
        <v>0</v>
      </c>
      <c r="BS55" s="77">
        <v>112149772.82</v>
      </c>
      <c r="BT55" s="77"/>
      <c r="BU55" s="78">
        <f t="shared" si="16"/>
        <v>69101350</v>
      </c>
      <c r="BV55" s="78">
        <f t="shared" si="16"/>
        <v>0</v>
      </c>
      <c r="BW55" s="78">
        <f t="shared" si="16"/>
        <v>112149772.82</v>
      </c>
    </row>
    <row r="56" spans="1:75" s="61" customFormat="1" ht="15.75" thickBot="1">
      <c r="A56" s="58">
        <v>700</v>
      </c>
      <c r="B56" s="59" t="s">
        <v>133</v>
      </c>
      <c r="C56" s="60">
        <f aca="true" t="shared" si="17" ref="C56:BN56">SUM(C54:C55)</f>
        <v>0</v>
      </c>
      <c r="D56" s="60">
        <f t="shared" si="17"/>
        <v>0</v>
      </c>
      <c r="E56" s="60">
        <f t="shared" si="17"/>
        <v>0</v>
      </c>
      <c r="F56" s="60">
        <f t="shared" si="17"/>
        <v>0</v>
      </c>
      <c r="G56" s="60">
        <f t="shared" si="17"/>
        <v>0</v>
      </c>
      <c r="H56" s="60">
        <f t="shared" si="17"/>
        <v>0</v>
      </c>
      <c r="I56" s="60">
        <f t="shared" si="17"/>
        <v>0</v>
      </c>
      <c r="J56" s="60">
        <f t="shared" si="17"/>
        <v>0</v>
      </c>
      <c r="K56" s="60">
        <f t="shared" si="17"/>
        <v>0</v>
      </c>
      <c r="L56" s="60">
        <f t="shared" si="17"/>
        <v>0</v>
      </c>
      <c r="M56" s="60">
        <f t="shared" si="17"/>
        <v>0</v>
      </c>
      <c r="N56" s="60">
        <f t="shared" si="17"/>
        <v>0</v>
      </c>
      <c r="O56" s="60">
        <f t="shared" si="17"/>
        <v>0</v>
      </c>
      <c r="P56" s="60">
        <f t="shared" si="17"/>
        <v>0</v>
      </c>
      <c r="Q56" s="60">
        <f t="shared" si="17"/>
        <v>0</v>
      </c>
      <c r="R56" s="60">
        <f t="shared" si="17"/>
        <v>0</v>
      </c>
      <c r="S56" s="60">
        <f t="shared" si="17"/>
        <v>0</v>
      </c>
      <c r="T56" s="60">
        <f t="shared" si="17"/>
        <v>0</v>
      </c>
      <c r="U56" s="60">
        <f t="shared" si="17"/>
        <v>0</v>
      </c>
      <c r="V56" s="60">
        <f t="shared" si="17"/>
        <v>0</v>
      </c>
      <c r="W56" s="60">
        <f t="shared" si="17"/>
        <v>0</v>
      </c>
      <c r="X56" s="60">
        <f t="shared" si="17"/>
        <v>0</v>
      </c>
      <c r="Y56" s="60">
        <f t="shared" si="17"/>
        <v>0</v>
      </c>
      <c r="Z56" s="60">
        <f t="shared" si="17"/>
        <v>0</v>
      </c>
      <c r="AA56" s="60">
        <f t="shared" si="17"/>
        <v>0</v>
      </c>
      <c r="AB56" s="60">
        <f t="shared" si="17"/>
        <v>0</v>
      </c>
      <c r="AC56" s="60">
        <f t="shared" si="17"/>
        <v>0</v>
      </c>
      <c r="AD56" s="60">
        <f t="shared" si="17"/>
        <v>0</v>
      </c>
      <c r="AE56" s="60">
        <f t="shared" si="17"/>
        <v>0</v>
      </c>
      <c r="AF56" s="60">
        <f t="shared" si="17"/>
        <v>0</v>
      </c>
      <c r="AG56" s="60">
        <f t="shared" si="17"/>
        <v>0</v>
      </c>
      <c r="AH56" s="60">
        <f t="shared" si="17"/>
        <v>0</v>
      </c>
      <c r="AI56" s="60">
        <f t="shared" si="17"/>
        <v>0</v>
      </c>
      <c r="AJ56" s="60">
        <f t="shared" si="17"/>
        <v>0</v>
      </c>
      <c r="AK56" s="60">
        <f t="shared" si="17"/>
        <v>0</v>
      </c>
      <c r="AL56" s="60">
        <f t="shared" si="17"/>
        <v>0</v>
      </c>
      <c r="AM56" s="60">
        <f t="shared" si="17"/>
        <v>0</v>
      </c>
      <c r="AN56" s="60">
        <f t="shared" si="17"/>
        <v>0</v>
      </c>
      <c r="AO56" s="60">
        <f t="shared" si="17"/>
        <v>0</v>
      </c>
      <c r="AP56" s="60">
        <f t="shared" si="17"/>
        <v>0</v>
      </c>
      <c r="AQ56" s="60">
        <f t="shared" si="17"/>
        <v>0</v>
      </c>
      <c r="AR56" s="60">
        <f t="shared" si="17"/>
        <v>0</v>
      </c>
      <c r="AS56" s="60">
        <f t="shared" si="17"/>
        <v>0</v>
      </c>
      <c r="AT56" s="60">
        <f t="shared" si="17"/>
        <v>0</v>
      </c>
      <c r="AU56" s="60">
        <f t="shared" si="17"/>
        <v>0</v>
      </c>
      <c r="AV56" s="60">
        <f t="shared" si="17"/>
        <v>0</v>
      </c>
      <c r="AW56" s="60">
        <f t="shared" si="17"/>
        <v>0</v>
      </c>
      <c r="AX56" s="60">
        <f t="shared" si="17"/>
        <v>0</v>
      </c>
      <c r="AY56" s="60">
        <f t="shared" si="17"/>
        <v>0</v>
      </c>
      <c r="AZ56" s="60">
        <f t="shared" si="17"/>
        <v>0</v>
      </c>
      <c r="BA56" s="60">
        <f t="shared" si="17"/>
        <v>0</v>
      </c>
      <c r="BB56" s="60">
        <f t="shared" si="17"/>
        <v>0</v>
      </c>
      <c r="BC56" s="60">
        <f t="shared" si="17"/>
        <v>0</v>
      </c>
      <c r="BD56" s="60">
        <f t="shared" si="17"/>
        <v>0</v>
      </c>
      <c r="BE56" s="60">
        <f t="shared" si="17"/>
        <v>0</v>
      </c>
      <c r="BF56" s="60">
        <f t="shared" si="17"/>
        <v>0</v>
      </c>
      <c r="BG56" s="60">
        <f t="shared" si="17"/>
        <v>0</v>
      </c>
      <c r="BH56" s="60">
        <f t="shared" si="17"/>
        <v>0</v>
      </c>
      <c r="BI56" s="60">
        <f t="shared" si="17"/>
        <v>0</v>
      </c>
      <c r="BJ56" s="60">
        <f t="shared" si="17"/>
        <v>0</v>
      </c>
      <c r="BK56" s="60">
        <f t="shared" si="17"/>
        <v>0</v>
      </c>
      <c r="BL56" s="60">
        <f t="shared" si="17"/>
        <v>0</v>
      </c>
      <c r="BM56" s="60">
        <f t="shared" si="17"/>
        <v>0</v>
      </c>
      <c r="BN56" s="60">
        <f t="shared" si="17"/>
        <v>0</v>
      </c>
      <c r="BO56" s="60">
        <f aca="true" t="shared" si="18" ref="BO56:BW56">SUM(BO54:BO55)</f>
        <v>0</v>
      </c>
      <c r="BP56" s="60">
        <f t="shared" si="18"/>
        <v>0</v>
      </c>
      <c r="BQ56" s="60">
        <f t="shared" si="18"/>
        <v>384716450</v>
      </c>
      <c r="BR56" s="60">
        <f t="shared" si="18"/>
        <v>0</v>
      </c>
      <c r="BS56" s="60">
        <f t="shared" si="18"/>
        <v>460773631.96</v>
      </c>
      <c r="BT56" s="60"/>
      <c r="BU56" s="60">
        <f t="shared" si="18"/>
        <v>384716450</v>
      </c>
      <c r="BV56" s="60">
        <f t="shared" si="18"/>
        <v>0</v>
      </c>
      <c r="BW56" s="60">
        <f t="shared" si="18"/>
        <v>460773631.96</v>
      </c>
    </row>
    <row r="57" spans="1:75" ht="16.5" thickBot="1" thickTop="1">
      <c r="A57" s="66"/>
      <c r="B57" s="67" t="s">
        <v>134</v>
      </c>
      <c r="C57" s="68">
        <f aca="true" t="shared" si="19" ref="C57:BN57">+C25+C33+C40+C47+C51+C56</f>
        <v>684383287.05</v>
      </c>
      <c r="D57" s="68">
        <f t="shared" si="19"/>
        <v>66355017.91</v>
      </c>
      <c r="E57" s="68">
        <f t="shared" si="19"/>
        <v>725468184.89</v>
      </c>
      <c r="F57" s="68">
        <f t="shared" si="19"/>
        <v>6219350</v>
      </c>
      <c r="G57" s="68">
        <f t="shared" si="19"/>
        <v>0</v>
      </c>
      <c r="H57" s="68">
        <f t="shared" si="19"/>
        <v>15100237.279999997</v>
      </c>
      <c r="I57" s="68">
        <f t="shared" si="19"/>
        <v>233437780</v>
      </c>
      <c r="J57" s="68">
        <f t="shared" si="19"/>
        <v>0</v>
      </c>
      <c r="K57" s="68">
        <f t="shared" si="19"/>
        <v>319706781.95</v>
      </c>
      <c r="L57" s="68">
        <f t="shared" si="19"/>
        <v>468861331.82</v>
      </c>
      <c r="M57" s="68">
        <f t="shared" si="19"/>
        <v>109168773.52</v>
      </c>
      <c r="N57" s="68">
        <f t="shared" si="19"/>
        <v>484762880.95000005</v>
      </c>
      <c r="O57" s="68">
        <f t="shared" si="19"/>
        <v>203589171.84</v>
      </c>
      <c r="P57" s="68">
        <f t="shared" si="19"/>
        <v>40596288.27</v>
      </c>
      <c r="Q57" s="68">
        <f t="shared" si="19"/>
        <v>206491023.83</v>
      </c>
      <c r="R57" s="68">
        <f t="shared" si="19"/>
        <v>69783058.87</v>
      </c>
      <c r="S57" s="68">
        <f t="shared" si="19"/>
        <v>9998718.29</v>
      </c>
      <c r="T57" s="68">
        <f t="shared" si="19"/>
        <v>84072808.67999999</v>
      </c>
      <c r="U57" s="68">
        <f t="shared" si="19"/>
        <v>6048780</v>
      </c>
      <c r="V57" s="68">
        <f t="shared" si="19"/>
        <v>0</v>
      </c>
      <c r="W57" s="68">
        <f t="shared" si="19"/>
        <v>7812630.69</v>
      </c>
      <c r="X57" s="68">
        <f t="shared" si="19"/>
        <v>462203183.95</v>
      </c>
      <c r="Y57" s="68">
        <f t="shared" si="19"/>
        <v>147601041.92</v>
      </c>
      <c r="Z57" s="68">
        <f t="shared" si="19"/>
        <v>383281259.33</v>
      </c>
      <c r="AA57" s="68">
        <f t="shared" si="19"/>
        <v>541463878.94</v>
      </c>
      <c r="AB57" s="68">
        <f t="shared" si="19"/>
        <v>31584971.27</v>
      </c>
      <c r="AC57" s="68">
        <f t="shared" si="19"/>
        <v>595220922.6999999</v>
      </c>
      <c r="AD57" s="68">
        <f t="shared" si="19"/>
        <v>2396797709.17</v>
      </c>
      <c r="AE57" s="68">
        <f t="shared" si="19"/>
        <v>348512873.14</v>
      </c>
      <c r="AF57" s="68">
        <f t="shared" si="19"/>
        <v>2263486893.15</v>
      </c>
      <c r="AG57" s="68">
        <f t="shared" si="19"/>
        <v>5580650</v>
      </c>
      <c r="AH57" s="68">
        <f t="shared" si="19"/>
        <v>0</v>
      </c>
      <c r="AI57" s="68">
        <f t="shared" si="19"/>
        <v>6910781.82</v>
      </c>
      <c r="AJ57" s="68">
        <f t="shared" si="19"/>
        <v>536606377.36</v>
      </c>
      <c r="AK57" s="68">
        <f t="shared" si="19"/>
        <v>46531386.87</v>
      </c>
      <c r="AL57" s="68">
        <f t="shared" si="19"/>
        <v>651934834.68</v>
      </c>
      <c r="AM57" s="68">
        <f t="shared" si="19"/>
        <v>1751100</v>
      </c>
      <c r="AN57" s="68">
        <f t="shared" si="19"/>
        <v>0</v>
      </c>
      <c r="AO57" s="68">
        <f t="shared" si="19"/>
        <v>2319873.45</v>
      </c>
      <c r="AP57" s="68">
        <f t="shared" si="19"/>
        <v>85238008.3</v>
      </c>
      <c r="AQ57" s="68">
        <f t="shared" si="19"/>
        <v>5280000</v>
      </c>
      <c r="AR57" s="68">
        <f t="shared" si="19"/>
        <v>96426446.77</v>
      </c>
      <c r="AS57" s="68">
        <f t="shared" si="19"/>
        <v>29752560</v>
      </c>
      <c r="AT57" s="68">
        <f t="shared" si="19"/>
        <v>0</v>
      </c>
      <c r="AU57" s="68">
        <f t="shared" si="19"/>
        <v>30895835.26</v>
      </c>
      <c r="AV57" s="68">
        <f t="shared" si="19"/>
        <v>609610</v>
      </c>
      <c r="AW57" s="68">
        <f t="shared" si="19"/>
        <v>0</v>
      </c>
      <c r="AX57" s="68">
        <f t="shared" si="19"/>
        <v>747162.7299999999</v>
      </c>
      <c r="AY57" s="68">
        <f t="shared" si="19"/>
        <v>0</v>
      </c>
      <c r="AZ57" s="68">
        <f t="shared" si="19"/>
        <v>0</v>
      </c>
      <c r="BA57" s="68">
        <f t="shared" si="19"/>
        <v>0</v>
      </c>
      <c r="BB57" s="68">
        <f t="shared" si="19"/>
        <v>0</v>
      </c>
      <c r="BC57" s="68">
        <f t="shared" si="19"/>
        <v>0</v>
      </c>
      <c r="BD57" s="68">
        <f t="shared" si="19"/>
        <v>0</v>
      </c>
      <c r="BE57" s="68">
        <f t="shared" si="19"/>
        <v>6875650</v>
      </c>
      <c r="BF57" s="68">
        <f t="shared" si="19"/>
        <v>0</v>
      </c>
      <c r="BG57" s="68">
        <f t="shared" si="19"/>
        <v>8508005.91</v>
      </c>
      <c r="BH57" s="68">
        <f t="shared" si="19"/>
        <v>281000000</v>
      </c>
      <c r="BI57" s="68">
        <f t="shared" si="19"/>
        <v>0</v>
      </c>
      <c r="BJ57" s="68">
        <f t="shared" si="19"/>
        <v>15000000</v>
      </c>
      <c r="BK57" s="68">
        <f t="shared" si="19"/>
        <v>0</v>
      </c>
      <c r="BL57" s="68">
        <f t="shared" si="19"/>
        <v>0</v>
      </c>
      <c r="BM57" s="68">
        <f t="shared" si="19"/>
        <v>0</v>
      </c>
      <c r="BN57" s="68">
        <f t="shared" si="19"/>
        <v>789000000</v>
      </c>
      <c r="BO57" s="68">
        <f aca="true" t="shared" si="20" ref="BO57:BW57">+BO25+BO33+BO40+BO47+BO51+BO56</f>
        <v>0</v>
      </c>
      <c r="BP57" s="68">
        <f t="shared" si="20"/>
        <v>789000000</v>
      </c>
      <c r="BQ57" s="68">
        <f t="shared" si="20"/>
        <v>384716450</v>
      </c>
      <c r="BR57" s="68">
        <f t="shared" si="20"/>
        <v>0</v>
      </c>
      <c r="BS57" s="68">
        <f t="shared" si="20"/>
        <v>460773631.96</v>
      </c>
      <c r="BT57" s="68"/>
      <c r="BU57" s="68">
        <f>+BU12+BU25+BU33+BU40+BU47+BU51+BU56</f>
        <v>7193917937.299999</v>
      </c>
      <c r="BV57" s="68">
        <f t="shared" si="20"/>
        <v>805629071.1899999</v>
      </c>
      <c r="BW57" s="68">
        <f t="shared" si="20"/>
        <v>7147920196.030001</v>
      </c>
    </row>
    <row r="61" ht="15">
      <c r="BV61" s="69"/>
    </row>
  </sheetData>
  <sheetProtection/>
  <mergeCells count="75">
    <mergeCell ref="BU9:BV9"/>
    <mergeCell ref="A1:B1"/>
    <mergeCell ref="BB9:BC9"/>
    <mergeCell ref="BE9:BF9"/>
    <mergeCell ref="BH9:BI9"/>
    <mergeCell ref="BK9:BL9"/>
    <mergeCell ref="BN9:BO9"/>
    <mergeCell ref="BQ9:BR9"/>
    <mergeCell ref="AJ9:AK9"/>
    <mergeCell ref="AM9:AN9"/>
    <mergeCell ref="AS9:AT9"/>
    <mergeCell ref="AV9:AW9"/>
    <mergeCell ref="AY9:AZ9"/>
    <mergeCell ref="R9:S9"/>
    <mergeCell ref="U9:V9"/>
    <mergeCell ref="X9:Y9"/>
    <mergeCell ref="AA9:AB9"/>
    <mergeCell ref="AD9:AE9"/>
    <mergeCell ref="AG9:AH9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AP9:AQ9"/>
    <mergeCell ref="AP8:AR8"/>
    <mergeCell ref="AS8:AU8"/>
    <mergeCell ref="AV8:AX8"/>
    <mergeCell ref="AY8:BA8"/>
    <mergeCell ref="BB8:BD8"/>
    <mergeCell ref="BE8:BG8"/>
    <mergeCell ref="X8:Z8"/>
    <mergeCell ref="AA8:AC8"/>
    <mergeCell ref="AD8:AF8"/>
    <mergeCell ref="AG8:AI8"/>
    <mergeCell ref="AJ8:AL8"/>
    <mergeCell ref="AM8:AO8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U8:W8"/>
    <mergeCell ref="AY7:BA7"/>
    <mergeCell ref="BB7:BD7"/>
    <mergeCell ref="BE7:BG7"/>
    <mergeCell ref="BH7:BJ7"/>
    <mergeCell ref="BK7:BM7"/>
    <mergeCell ref="BN7:BP7"/>
    <mergeCell ref="AG7:AI7"/>
    <mergeCell ref="AJ7:AL7"/>
    <mergeCell ref="AM7:AO7"/>
    <mergeCell ref="AP7:AR7"/>
    <mergeCell ref="AS7:AU7"/>
    <mergeCell ref="AV7:AX7"/>
    <mergeCell ref="O7:Q7"/>
    <mergeCell ref="R7:T7"/>
    <mergeCell ref="U7:W7"/>
    <mergeCell ref="X7:Z7"/>
    <mergeCell ref="AA7:AC7"/>
    <mergeCell ref="AD7:AF7"/>
    <mergeCell ref="C3:F3"/>
    <mergeCell ref="B7:B8"/>
    <mergeCell ref="C7:E7"/>
    <mergeCell ref="F7:H7"/>
    <mergeCell ref="I7:K7"/>
    <mergeCell ref="L7:N7"/>
  </mergeCells>
  <printOptions/>
  <pageMargins left="0.5118110236220472" right="0.5118110236220472" top="0.5511811023622047" bottom="0.7480314960629921" header="0.31496062992125984" footer="0.31496062992125984"/>
  <pageSetup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57"/>
  <sheetViews>
    <sheetView zoomScalePageLayoutView="0" workbookViewId="0" topLeftCell="A1">
      <selection activeCell="B2" sqref="B1:BK16384"/>
    </sheetView>
  </sheetViews>
  <sheetFormatPr defaultColWidth="9.140625" defaultRowHeight="15"/>
  <cols>
    <col min="1" max="1" width="6.00390625" style="0" customWidth="1"/>
    <col min="2" max="2" width="45.57421875" style="0" customWidth="1"/>
    <col min="3" max="4" width="18.7109375" style="0" customWidth="1"/>
    <col min="5" max="5" width="14.140625" style="0" customWidth="1"/>
    <col min="6" max="7" width="18.7109375" style="0" customWidth="1"/>
    <col min="8" max="8" width="15.7109375" style="0" customWidth="1"/>
    <col min="9" max="10" width="18.7109375" style="0" customWidth="1"/>
    <col min="11" max="11" width="14.57421875" style="0" customWidth="1"/>
    <col min="12" max="13" width="18.7109375" style="0" customWidth="1"/>
    <col min="14" max="14" width="14.00390625" style="0" customWidth="1"/>
    <col min="15" max="16" width="18.7109375" style="0" customWidth="1"/>
    <col min="17" max="17" width="14.421875" style="0" customWidth="1"/>
    <col min="18" max="19" width="18.7109375" style="0" customWidth="1"/>
    <col min="20" max="20" width="12.57421875" style="0" customWidth="1"/>
    <col min="21" max="22" width="18.7109375" style="0" customWidth="1"/>
    <col min="23" max="23" width="14.57421875" style="0" customWidth="1"/>
    <col min="24" max="25" width="18.7109375" style="0" customWidth="1"/>
    <col min="26" max="26" width="14.8515625" style="0" customWidth="1"/>
    <col min="27" max="28" width="18.7109375" style="0" customWidth="1"/>
    <col min="29" max="29" width="14.57421875" style="0" customWidth="1"/>
    <col min="30" max="31" width="18.7109375" style="0" customWidth="1"/>
    <col min="32" max="32" width="13.8515625" style="0" customWidth="1"/>
    <col min="33" max="34" width="18.7109375" style="0" customWidth="1"/>
    <col min="35" max="35" width="13.00390625" style="0" customWidth="1"/>
    <col min="36" max="37" width="18.7109375" style="0" customWidth="1"/>
    <col min="38" max="38" width="13.57421875" style="0" customWidth="1"/>
    <col min="39" max="40" width="18.7109375" style="0" customWidth="1"/>
    <col min="41" max="41" width="14.8515625" style="0" customWidth="1"/>
    <col min="42" max="43" width="18.7109375" style="0" customWidth="1"/>
    <col min="44" max="44" width="15.00390625" style="0" customWidth="1"/>
    <col min="45" max="46" width="18.7109375" style="0" customWidth="1"/>
    <col min="47" max="47" width="14.00390625" style="0" customWidth="1"/>
    <col min="48" max="49" width="18.7109375" style="0" customWidth="1"/>
    <col min="50" max="50" width="14.8515625" style="0" customWidth="1"/>
    <col min="51" max="52" width="18.7109375" style="0" customWidth="1"/>
    <col min="53" max="53" width="15.28125" style="0" customWidth="1"/>
    <col min="54" max="55" width="18.7109375" style="0" customWidth="1"/>
    <col min="56" max="56" width="13.421875" style="0" customWidth="1"/>
    <col min="57" max="58" width="18.7109375" style="0" customWidth="1"/>
    <col min="59" max="59" width="15.140625" style="0" customWidth="1"/>
    <col min="60" max="61" width="18.7109375" style="0" customWidth="1"/>
    <col min="62" max="62" width="14.8515625" style="0" customWidth="1"/>
    <col min="63" max="63" width="14.57421875" style="0" customWidth="1"/>
    <col min="64" max="64" width="18.7109375" style="0" customWidth="1"/>
    <col min="65" max="65" width="14.57421875" style="0" customWidth="1"/>
    <col min="66" max="66" width="17.00390625" style="0" customWidth="1"/>
    <col min="67" max="67" width="18.7109375" style="0" customWidth="1"/>
    <col min="68" max="68" width="15.140625" style="0" customWidth="1"/>
    <col min="69" max="69" width="17.00390625" style="0" customWidth="1"/>
    <col min="70" max="70" width="18.7109375" style="0" customWidth="1"/>
    <col min="71" max="71" width="12.421875" style="0" customWidth="1"/>
    <col min="72" max="72" width="15.28125" style="0" customWidth="1"/>
    <col min="73" max="74" width="18.7109375" style="0" customWidth="1"/>
    <col min="75" max="75" width="11.8515625" style="0" customWidth="1"/>
  </cols>
  <sheetData>
    <row r="1" spans="1:10" ht="51" customHeight="1">
      <c r="A1" s="85" t="s">
        <v>135</v>
      </c>
      <c r="B1" s="85"/>
      <c r="C1" s="71"/>
      <c r="D1" s="71"/>
      <c r="E1" s="71"/>
      <c r="F1" s="71"/>
      <c r="G1" s="71"/>
      <c r="H1" s="71"/>
      <c r="I1" s="71"/>
      <c r="J1" s="71"/>
    </row>
    <row r="3" spans="3:6" ht="15">
      <c r="C3" s="84" t="s">
        <v>0</v>
      </c>
      <c r="D3" s="84"/>
      <c r="E3" s="84"/>
      <c r="F3" s="84"/>
    </row>
    <row r="4" ht="18.75">
      <c r="B4" s="1" t="s">
        <v>66</v>
      </c>
    </row>
    <row r="5" spans="2:7" ht="18.75">
      <c r="B5" s="3"/>
      <c r="C5" s="3" t="s">
        <v>2</v>
      </c>
      <c r="D5" s="1">
        <v>2019</v>
      </c>
      <c r="G5" s="1"/>
    </row>
    <row r="6" spans="2:7" ht="18.75">
      <c r="B6" s="1"/>
      <c r="G6" s="1"/>
    </row>
    <row r="7" spans="1:75" ht="12.75" customHeight="1">
      <c r="A7" s="81"/>
      <c r="B7" s="86" t="s">
        <v>67</v>
      </c>
      <c r="C7" s="88">
        <v>1</v>
      </c>
      <c r="D7" s="89"/>
      <c r="E7" s="90"/>
      <c r="F7" s="88">
        <v>2</v>
      </c>
      <c r="G7" s="89"/>
      <c r="H7" s="90"/>
      <c r="I7" s="88">
        <v>3</v>
      </c>
      <c r="J7" s="89"/>
      <c r="K7" s="90"/>
      <c r="L7" s="88">
        <v>4</v>
      </c>
      <c r="M7" s="89"/>
      <c r="N7" s="90"/>
      <c r="O7" s="88">
        <v>5</v>
      </c>
      <c r="P7" s="89"/>
      <c r="Q7" s="90"/>
      <c r="R7" s="88">
        <v>6</v>
      </c>
      <c r="S7" s="89"/>
      <c r="T7" s="90"/>
      <c r="U7" s="88">
        <v>7</v>
      </c>
      <c r="V7" s="89"/>
      <c r="W7" s="90"/>
      <c r="X7" s="88">
        <v>8</v>
      </c>
      <c r="Y7" s="89"/>
      <c r="Z7" s="90"/>
      <c r="AA7" s="88">
        <v>9</v>
      </c>
      <c r="AB7" s="89"/>
      <c r="AC7" s="90"/>
      <c r="AD7" s="88">
        <v>10</v>
      </c>
      <c r="AE7" s="89"/>
      <c r="AF7" s="90"/>
      <c r="AG7" s="89">
        <v>11</v>
      </c>
      <c r="AH7" s="89"/>
      <c r="AI7" s="90"/>
      <c r="AJ7" s="88">
        <v>12</v>
      </c>
      <c r="AK7" s="89"/>
      <c r="AL7" s="90"/>
      <c r="AM7" s="88">
        <v>13</v>
      </c>
      <c r="AN7" s="89"/>
      <c r="AO7" s="90"/>
      <c r="AP7" s="88">
        <v>14</v>
      </c>
      <c r="AQ7" s="89"/>
      <c r="AR7" s="90"/>
      <c r="AS7" s="88">
        <v>15</v>
      </c>
      <c r="AT7" s="89"/>
      <c r="AU7" s="90"/>
      <c r="AV7" s="89">
        <v>16</v>
      </c>
      <c r="AW7" s="89"/>
      <c r="AX7" s="90"/>
      <c r="AY7" s="88">
        <v>17</v>
      </c>
      <c r="AZ7" s="89"/>
      <c r="BA7" s="90"/>
      <c r="BB7" s="88">
        <v>18</v>
      </c>
      <c r="BC7" s="89"/>
      <c r="BD7" s="90"/>
      <c r="BE7" s="88">
        <v>19</v>
      </c>
      <c r="BF7" s="89"/>
      <c r="BG7" s="90"/>
      <c r="BH7" s="88">
        <v>20</v>
      </c>
      <c r="BI7" s="89"/>
      <c r="BJ7" s="90"/>
      <c r="BK7" s="89">
        <v>50</v>
      </c>
      <c r="BL7" s="89"/>
      <c r="BM7" s="90"/>
      <c r="BN7" s="88">
        <v>60</v>
      </c>
      <c r="BO7" s="89"/>
      <c r="BP7" s="90"/>
      <c r="BQ7" s="88">
        <v>99</v>
      </c>
      <c r="BR7" s="89"/>
      <c r="BS7" s="89"/>
      <c r="BT7" s="91" t="s">
        <v>68</v>
      </c>
      <c r="BU7" s="93" t="s">
        <v>69</v>
      </c>
      <c r="BV7" s="94"/>
      <c r="BW7" s="95"/>
    </row>
    <row r="8" spans="1:75" s="39" customFormat="1" ht="58.5" customHeight="1">
      <c r="A8" s="82"/>
      <c r="B8" s="87"/>
      <c r="C8" s="94" t="s">
        <v>70</v>
      </c>
      <c r="D8" s="94"/>
      <c r="E8" s="99"/>
      <c r="F8" s="100" t="s">
        <v>71</v>
      </c>
      <c r="G8" s="99"/>
      <c r="H8" s="101"/>
      <c r="I8" s="102" t="s">
        <v>72</v>
      </c>
      <c r="J8" s="103"/>
      <c r="K8" s="104"/>
      <c r="L8" s="105" t="s">
        <v>73</v>
      </c>
      <c r="M8" s="106"/>
      <c r="N8" s="104"/>
      <c r="O8" s="105" t="s">
        <v>74</v>
      </c>
      <c r="P8" s="106"/>
      <c r="Q8" s="104"/>
      <c r="R8" s="94" t="s">
        <v>75</v>
      </c>
      <c r="S8" s="94"/>
      <c r="T8" s="99"/>
      <c r="U8" s="100" t="s">
        <v>76</v>
      </c>
      <c r="V8" s="99"/>
      <c r="W8" s="101"/>
      <c r="X8" s="102" t="s">
        <v>77</v>
      </c>
      <c r="Y8" s="103"/>
      <c r="Z8" s="104"/>
      <c r="AA8" s="105" t="s">
        <v>78</v>
      </c>
      <c r="AB8" s="106"/>
      <c r="AC8" s="104"/>
      <c r="AD8" s="105" t="s">
        <v>79</v>
      </c>
      <c r="AE8" s="106"/>
      <c r="AF8" s="104"/>
      <c r="AG8" s="94" t="s">
        <v>80</v>
      </c>
      <c r="AH8" s="94"/>
      <c r="AI8" s="99"/>
      <c r="AJ8" s="100" t="s">
        <v>81</v>
      </c>
      <c r="AK8" s="99"/>
      <c r="AL8" s="101"/>
      <c r="AM8" s="102" t="s">
        <v>82</v>
      </c>
      <c r="AN8" s="103"/>
      <c r="AO8" s="104"/>
      <c r="AP8" s="105" t="s">
        <v>83</v>
      </c>
      <c r="AQ8" s="106"/>
      <c r="AR8" s="104"/>
      <c r="AS8" s="105" t="s">
        <v>84</v>
      </c>
      <c r="AT8" s="106"/>
      <c r="AU8" s="104"/>
      <c r="AV8" s="94" t="s">
        <v>85</v>
      </c>
      <c r="AW8" s="94"/>
      <c r="AX8" s="99"/>
      <c r="AY8" s="100" t="s">
        <v>86</v>
      </c>
      <c r="AZ8" s="99"/>
      <c r="BA8" s="101"/>
      <c r="BB8" s="102" t="s">
        <v>87</v>
      </c>
      <c r="BC8" s="103"/>
      <c r="BD8" s="104"/>
      <c r="BE8" s="105" t="s">
        <v>88</v>
      </c>
      <c r="BF8" s="106"/>
      <c r="BG8" s="104"/>
      <c r="BH8" s="105" t="s">
        <v>89</v>
      </c>
      <c r="BI8" s="106"/>
      <c r="BJ8" s="104"/>
      <c r="BK8" s="94" t="s">
        <v>90</v>
      </c>
      <c r="BL8" s="94"/>
      <c r="BM8" s="99"/>
      <c r="BN8" s="100" t="s">
        <v>91</v>
      </c>
      <c r="BO8" s="99"/>
      <c r="BP8" s="101"/>
      <c r="BQ8" s="102" t="s">
        <v>92</v>
      </c>
      <c r="BR8" s="103"/>
      <c r="BS8" s="106"/>
      <c r="BT8" s="92"/>
      <c r="BU8" s="96"/>
      <c r="BV8" s="97"/>
      <c r="BW8" s="98"/>
    </row>
    <row r="9" spans="1:75" s="39" customFormat="1" ht="11.25" customHeight="1">
      <c r="A9" s="82"/>
      <c r="B9" s="40"/>
      <c r="C9" s="107" t="s">
        <v>93</v>
      </c>
      <c r="D9" s="108"/>
      <c r="E9" s="43" t="s">
        <v>94</v>
      </c>
      <c r="F9" s="107" t="s">
        <v>93</v>
      </c>
      <c r="G9" s="108"/>
      <c r="H9" s="44" t="s">
        <v>94</v>
      </c>
      <c r="I9" s="107" t="s">
        <v>93</v>
      </c>
      <c r="J9" s="108"/>
      <c r="K9" s="45" t="s">
        <v>94</v>
      </c>
      <c r="L9" s="107" t="s">
        <v>93</v>
      </c>
      <c r="M9" s="108"/>
      <c r="N9" s="45" t="s">
        <v>94</v>
      </c>
      <c r="O9" s="107" t="s">
        <v>93</v>
      </c>
      <c r="P9" s="108"/>
      <c r="Q9" s="45" t="s">
        <v>94</v>
      </c>
      <c r="R9" s="109" t="s">
        <v>93</v>
      </c>
      <c r="S9" s="108"/>
      <c r="T9" s="43" t="s">
        <v>94</v>
      </c>
      <c r="U9" s="107" t="s">
        <v>93</v>
      </c>
      <c r="V9" s="108"/>
      <c r="W9" s="44" t="s">
        <v>94</v>
      </c>
      <c r="X9" s="107" t="s">
        <v>93</v>
      </c>
      <c r="Y9" s="108"/>
      <c r="Z9" s="45" t="s">
        <v>94</v>
      </c>
      <c r="AA9" s="107" t="s">
        <v>93</v>
      </c>
      <c r="AB9" s="108"/>
      <c r="AC9" s="45" t="s">
        <v>94</v>
      </c>
      <c r="AD9" s="107" t="s">
        <v>93</v>
      </c>
      <c r="AE9" s="108"/>
      <c r="AF9" s="45" t="s">
        <v>94</v>
      </c>
      <c r="AG9" s="109" t="s">
        <v>93</v>
      </c>
      <c r="AH9" s="108"/>
      <c r="AI9" s="43" t="s">
        <v>94</v>
      </c>
      <c r="AJ9" s="107" t="s">
        <v>93</v>
      </c>
      <c r="AK9" s="108"/>
      <c r="AL9" s="44" t="s">
        <v>94</v>
      </c>
      <c r="AM9" s="107" t="s">
        <v>93</v>
      </c>
      <c r="AN9" s="108"/>
      <c r="AO9" s="45" t="s">
        <v>94</v>
      </c>
      <c r="AP9" s="107" t="s">
        <v>93</v>
      </c>
      <c r="AQ9" s="108"/>
      <c r="AR9" s="45" t="s">
        <v>94</v>
      </c>
      <c r="AS9" s="107" t="s">
        <v>93</v>
      </c>
      <c r="AT9" s="108"/>
      <c r="AU9" s="45" t="s">
        <v>94</v>
      </c>
      <c r="AV9" s="109" t="s">
        <v>93</v>
      </c>
      <c r="AW9" s="108"/>
      <c r="AX9" s="43" t="s">
        <v>94</v>
      </c>
      <c r="AY9" s="107" t="s">
        <v>93</v>
      </c>
      <c r="AZ9" s="108"/>
      <c r="BA9" s="44" t="s">
        <v>94</v>
      </c>
      <c r="BB9" s="107" t="s">
        <v>93</v>
      </c>
      <c r="BC9" s="108"/>
      <c r="BD9" s="45" t="s">
        <v>94</v>
      </c>
      <c r="BE9" s="107" t="s">
        <v>93</v>
      </c>
      <c r="BF9" s="108"/>
      <c r="BG9" s="45" t="s">
        <v>94</v>
      </c>
      <c r="BH9" s="107" t="s">
        <v>93</v>
      </c>
      <c r="BI9" s="108"/>
      <c r="BJ9" s="45" t="s">
        <v>94</v>
      </c>
      <c r="BK9" s="109" t="s">
        <v>93</v>
      </c>
      <c r="BL9" s="108"/>
      <c r="BM9" s="43" t="s">
        <v>94</v>
      </c>
      <c r="BN9" s="107" t="s">
        <v>93</v>
      </c>
      <c r="BO9" s="108"/>
      <c r="BP9" s="44" t="s">
        <v>94</v>
      </c>
      <c r="BQ9" s="107" t="s">
        <v>93</v>
      </c>
      <c r="BR9" s="108"/>
      <c r="BS9" s="45" t="s">
        <v>94</v>
      </c>
      <c r="BT9" s="46" t="s">
        <v>93</v>
      </c>
      <c r="BU9" s="107" t="s">
        <v>93</v>
      </c>
      <c r="BV9" s="108"/>
      <c r="BW9" s="45" t="s">
        <v>94</v>
      </c>
    </row>
    <row r="10" spans="1:75" s="39" customFormat="1" ht="39" customHeight="1">
      <c r="A10" s="83"/>
      <c r="B10" s="40"/>
      <c r="C10" s="41"/>
      <c r="D10" s="47" t="s">
        <v>95</v>
      </c>
      <c r="E10" s="48"/>
      <c r="F10" s="49"/>
      <c r="G10" s="47" t="s">
        <v>95</v>
      </c>
      <c r="H10" s="50"/>
      <c r="I10" s="49"/>
      <c r="J10" s="51" t="s">
        <v>95</v>
      </c>
      <c r="K10" s="48"/>
      <c r="L10" s="42"/>
      <c r="M10" s="51" t="s">
        <v>95</v>
      </c>
      <c r="N10" s="48"/>
      <c r="O10" s="49"/>
      <c r="P10" s="51" t="s">
        <v>95</v>
      </c>
      <c r="Q10" s="48"/>
      <c r="R10" s="41"/>
      <c r="S10" s="47" t="s">
        <v>95</v>
      </c>
      <c r="T10" s="48"/>
      <c r="U10" s="49"/>
      <c r="V10" s="47" t="s">
        <v>95</v>
      </c>
      <c r="W10" s="50"/>
      <c r="X10" s="49"/>
      <c r="Y10" s="51" t="s">
        <v>95</v>
      </c>
      <c r="Z10" s="48"/>
      <c r="AA10" s="42"/>
      <c r="AB10" s="51" t="s">
        <v>95</v>
      </c>
      <c r="AC10" s="48"/>
      <c r="AD10" s="49"/>
      <c r="AE10" s="51" t="s">
        <v>95</v>
      </c>
      <c r="AF10" s="48"/>
      <c r="AG10" s="41"/>
      <c r="AH10" s="47" t="s">
        <v>95</v>
      </c>
      <c r="AI10" s="48"/>
      <c r="AJ10" s="49"/>
      <c r="AK10" s="47" t="s">
        <v>95</v>
      </c>
      <c r="AL10" s="50"/>
      <c r="AM10" s="49"/>
      <c r="AN10" s="51" t="s">
        <v>95</v>
      </c>
      <c r="AO10" s="48"/>
      <c r="AP10" s="42"/>
      <c r="AQ10" s="51" t="s">
        <v>95</v>
      </c>
      <c r="AR10" s="48"/>
      <c r="AS10" s="49"/>
      <c r="AT10" s="51" t="s">
        <v>95</v>
      </c>
      <c r="AU10" s="48"/>
      <c r="AV10" s="41"/>
      <c r="AW10" s="47" t="s">
        <v>95</v>
      </c>
      <c r="AX10" s="48"/>
      <c r="AY10" s="49"/>
      <c r="AZ10" s="47" t="s">
        <v>95</v>
      </c>
      <c r="BA10" s="50"/>
      <c r="BB10" s="49"/>
      <c r="BC10" s="51" t="s">
        <v>95</v>
      </c>
      <c r="BD10" s="48"/>
      <c r="BE10" s="42"/>
      <c r="BF10" s="51" t="s">
        <v>95</v>
      </c>
      <c r="BG10" s="48"/>
      <c r="BH10" s="49"/>
      <c r="BI10" s="51" t="s">
        <v>95</v>
      </c>
      <c r="BJ10" s="48"/>
      <c r="BK10" s="41"/>
      <c r="BL10" s="47" t="s">
        <v>95</v>
      </c>
      <c r="BM10" s="48"/>
      <c r="BN10" s="49"/>
      <c r="BO10" s="47" t="s">
        <v>95</v>
      </c>
      <c r="BP10" s="50"/>
      <c r="BQ10" s="49"/>
      <c r="BR10" s="51" t="s">
        <v>95</v>
      </c>
      <c r="BS10" s="48"/>
      <c r="BT10" s="42"/>
      <c r="BU10" s="49"/>
      <c r="BV10" s="51" t="s">
        <v>95</v>
      </c>
      <c r="BW10" s="48"/>
    </row>
    <row r="11" spans="1:75" s="2" customFormat="1" ht="11.25" customHeight="1">
      <c r="A11" s="52"/>
      <c r="B11" s="53"/>
      <c r="C11" s="54"/>
      <c r="D11" s="54"/>
      <c r="E11" s="54"/>
      <c r="F11" s="54"/>
      <c r="G11" s="54"/>
      <c r="H11" s="54"/>
      <c r="I11" s="54"/>
      <c r="J11" s="54"/>
      <c r="K11" s="55"/>
      <c r="L11" s="54"/>
      <c r="M11" s="54"/>
      <c r="N11" s="55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5"/>
      <c r="AA11" s="54"/>
      <c r="AB11" s="54"/>
      <c r="AC11" s="55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5"/>
      <c r="AP11" s="54"/>
      <c r="AQ11" s="54"/>
      <c r="AR11" s="55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5"/>
      <c r="BE11" s="54"/>
      <c r="BF11" s="54"/>
      <c r="BG11" s="55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5"/>
      <c r="BT11" s="54"/>
      <c r="BU11" s="54"/>
      <c r="BV11" s="54"/>
      <c r="BW11" s="54"/>
    </row>
    <row r="12" spans="1:75" s="2" customFormat="1" ht="11.25" customHeight="1">
      <c r="A12" s="52"/>
      <c r="B12" s="28" t="s">
        <v>96</v>
      </c>
      <c r="C12" s="54"/>
      <c r="D12" s="54"/>
      <c r="E12" s="54"/>
      <c r="F12" s="54"/>
      <c r="G12" s="54"/>
      <c r="H12" s="54"/>
      <c r="I12" s="54"/>
      <c r="J12" s="54"/>
      <c r="K12" s="55"/>
      <c r="L12" s="54"/>
      <c r="M12" s="54"/>
      <c r="N12" s="55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5"/>
      <c r="AA12" s="54"/>
      <c r="AB12" s="54"/>
      <c r="AC12" s="55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5"/>
      <c r="AP12" s="54"/>
      <c r="AQ12" s="54"/>
      <c r="AR12" s="55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5"/>
      <c r="BE12" s="54"/>
      <c r="BF12" s="54"/>
      <c r="BG12" s="55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5"/>
      <c r="BT12" s="77">
        <v>0</v>
      </c>
      <c r="BU12" s="54">
        <f>BT12</f>
        <v>0</v>
      </c>
      <c r="BV12" s="54"/>
      <c r="BW12" s="54"/>
    </row>
    <row r="13" spans="1:75" s="2" customFormat="1" ht="11.25" customHeight="1">
      <c r="A13" s="52"/>
      <c r="B13" s="28"/>
      <c r="C13" s="54"/>
      <c r="D13" s="54"/>
      <c r="E13" s="54"/>
      <c r="F13" s="54"/>
      <c r="G13" s="54"/>
      <c r="H13" s="54"/>
      <c r="I13" s="54"/>
      <c r="J13" s="54"/>
      <c r="K13" s="55"/>
      <c r="L13" s="54"/>
      <c r="M13" s="54"/>
      <c r="N13" s="55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5"/>
      <c r="AA13" s="54"/>
      <c r="AB13" s="54"/>
      <c r="AC13" s="55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5"/>
      <c r="AP13" s="54"/>
      <c r="AQ13" s="54"/>
      <c r="AR13" s="55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5"/>
      <c r="BE13" s="54"/>
      <c r="BF13" s="54"/>
      <c r="BG13" s="55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5"/>
      <c r="BT13" s="54"/>
      <c r="BU13" s="54"/>
      <c r="BV13" s="54"/>
      <c r="BW13" s="54"/>
    </row>
    <row r="14" spans="1:75" ht="15">
      <c r="A14" s="15"/>
      <c r="B14" s="13" t="s">
        <v>97</v>
      </c>
      <c r="C14" s="16"/>
      <c r="D14" s="11"/>
      <c r="E14" s="11"/>
      <c r="F14" s="1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16"/>
      <c r="S14" s="11"/>
      <c r="T14" s="11"/>
      <c r="U14" s="11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16"/>
      <c r="AH14" s="11"/>
      <c r="AI14" s="11"/>
      <c r="AJ14" s="11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16"/>
      <c r="AW14" s="11"/>
      <c r="AX14" s="11"/>
      <c r="AY14" s="11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16"/>
      <c r="BL14" s="11"/>
      <c r="BM14" s="11"/>
      <c r="BN14" s="11"/>
      <c r="BO14" s="52"/>
      <c r="BP14" s="52"/>
      <c r="BQ14" s="52"/>
      <c r="BR14" s="52"/>
      <c r="BS14" s="52"/>
      <c r="BT14" s="52"/>
      <c r="BU14" s="52"/>
      <c r="BV14" s="52"/>
      <c r="BW14" s="52"/>
    </row>
    <row r="15" spans="1:75" ht="15">
      <c r="A15" s="53">
        <v>101</v>
      </c>
      <c r="B15" s="56" t="s">
        <v>98</v>
      </c>
      <c r="C15" s="77">
        <v>159445530</v>
      </c>
      <c r="D15" s="77">
        <v>0</v>
      </c>
      <c r="E15" s="77">
        <v>0</v>
      </c>
      <c r="F15" s="77">
        <v>2854130</v>
      </c>
      <c r="G15" s="77">
        <v>0</v>
      </c>
      <c r="H15" s="77">
        <v>0</v>
      </c>
      <c r="I15" s="77">
        <v>156900660</v>
      </c>
      <c r="J15" s="77">
        <v>0</v>
      </c>
      <c r="K15" s="77">
        <v>0</v>
      </c>
      <c r="L15" s="77">
        <v>103813050</v>
      </c>
      <c r="M15" s="77">
        <v>0</v>
      </c>
      <c r="N15" s="77">
        <v>0</v>
      </c>
      <c r="O15" s="77">
        <v>34966730</v>
      </c>
      <c r="P15" s="77">
        <v>0</v>
      </c>
      <c r="Q15" s="77">
        <v>0</v>
      </c>
      <c r="R15" s="77">
        <v>4224840</v>
      </c>
      <c r="S15" s="77">
        <v>0</v>
      </c>
      <c r="T15" s="77">
        <v>0</v>
      </c>
      <c r="U15" s="77">
        <v>2880150</v>
      </c>
      <c r="V15" s="77">
        <v>0</v>
      </c>
      <c r="W15" s="77">
        <v>0</v>
      </c>
      <c r="X15" s="77">
        <v>20757910</v>
      </c>
      <c r="Y15" s="77">
        <v>0</v>
      </c>
      <c r="Z15" s="77">
        <v>0</v>
      </c>
      <c r="AA15" s="77">
        <v>4947190</v>
      </c>
      <c r="AB15" s="77">
        <v>0</v>
      </c>
      <c r="AC15" s="77">
        <v>0</v>
      </c>
      <c r="AD15" s="77">
        <v>13621370</v>
      </c>
      <c r="AE15" s="77">
        <v>0</v>
      </c>
      <c r="AF15" s="77">
        <v>0</v>
      </c>
      <c r="AG15" s="77">
        <v>1101030</v>
      </c>
      <c r="AH15" s="77">
        <v>0</v>
      </c>
      <c r="AI15" s="77">
        <v>0</v>
      </c>
      <c r="AJ15" s="77">
        <v>95146940</v>
      </c>
      <c r="AK15" s="77">
        <v>0</v>
      </c>
      <c r="AL15" s="77">
        <v>0</v>
      </c>
      <c r="AM15" s="77">
        <v>0</v>
      </c>
      <c r="AN15" s="77">
        <v>0</v>
      </c>
      <c r="AO15" s="77">
        <v>0</v>
      </c>
      <c r="AP15" s="77">
        <v>5682730</v>
      </c>
      <c r="AQ15" s="77">
        <v>0</v>
      </c>
      <c r="AR15" s="77">
        <v>0</v>
      </c>
      <c r="AS15" s="77">
        <v>11835120</v>
      </c>
      <c r="AT15" s="77">
        <v>0</v>
      </c>
      <c r="AU15" s="77">
        <v>0</v>
      </c>
      <c r="AV15" s="77">
        <v>207100</v>
      </c>
      <c r="AW15" s="77">
        <v>0</v>
      </c>
      <c r="AX15" s="77">
        <v>0</v>
      </c>
      <c r="AY15" s="77">
        <v>0</v>
      </c>
      <c r="AZ15" s="77">
        <v>0</v>
      </c>
      <c r="BA15" s="77">
        <v>0</v>
      </c>
      <c r="BB15" s="77">
        <v>0</v>
      </c>
      <c r="BC15" s="77">
        <v>0</v>
      </c>
      <c r="BD15" s="77">
        <v>0</v>
      </c>
      <c r="BE15" s="77">
        <v>1262950</v>
      </c>
      <c r="BF15" s="77">
        <v>0</v>
      </c>
      <c r="BG15" s="77">
        <v>0</v>
      </c>
      <c r="BH15" s="77">
        <v>0</v>
      </c>
      <c r="BI15" s="77">
        <v>0</v>
      </c>
      <c r="BJ15" s="77">
        <v>0</v>
      </c>
      <c r="BK15" s="77">
        <v>0</v>
      </c>
      <c r="BL15" s="77">
        <v>0</v>
      </c>
      <c r="BM15" s="77">
        <v>0</v>
      </c>
      <c r="BN15" s="77">
        <v>0</v>
      </c>
      <c r="BO15" s="77">
        <v>0</v>
      </c>
      <c r="BP15" s="77">
        <v>0</v>
      </c>
      <c r="BQ15" s="77">
        <v>0</v>
      </c>
      <c r="BR15" s="77">
        <v>0</v>
      </c>
      <c r="BS15" s="77">
        <v>0</v>
      </c>
      <c r="BT15" s="77"/>
      <c r="BU15" s="78">
        <f>+C15+F15+I15+L15+O15+R15+U15+X15+AA15+AD15+AG15+AJ15+AM15+AP15+AS15+AV15+AY15+BB15+BE15+BH15+BK15+BN15+BQ15</f>
        <v>619647430</v>
      </c>
      <c r="BV15" s="78">
        <f aca="true" t="shared" si="0" ref="BV15:BW24">+D15+G15+J15+M15+P15+S15+V15+Y15+AB15+AE15+AH15+AK15+AN15+AQ15+AT15+AW15+AZ15+BC15+BF15+BI15+BL15+BO15+BR15</f>
        <v>0</v>
      </c>
      <c r="BW15" s="78">
        <f t="shared" si="0"/>
        <v>0</v>
      </c>
    </row>
    <row r="16" spans="1:75" ht="15">
      <c r="A16" s="53">
        <f>A15+1</f>
        <v>102</v>
      </c>
      <c r="B16" s="56" t="s">
        <v>99</v>
      </c>
      <c r="C16" s="77">
        <v>17674910</v>
      </c>
      <c r="D16" s="77">
        <v>0</v>
      </c>
      <c r="E16" s="77">
        <v>0</v>
      </c>
      <c r="F16" s="77">
        <v>198870</v>
      </c>
      <c r="G16" s="77">
        <v>0</v>
      </c>
      <c r="H16" s="77">
        <v>0</v>
      </c>
      <c r="I16" s="77">
        <v>11287850</v>
      </c>
      <c r="J16" s="77">
        <v>0</v>
      </c>
      <c r="K16" s="77">
        <v>0</v>
      </c>
      <c r="L16" s="77">
        <v>7127710</v>
      </c>
      <c r="M16" s="77">
        <v>0</v>
      </c>
      <c r="N16" s="77">
        <v>0</v>
      </c>
      <c r="O16" s="77">
        <v>1825800</v>
      </c>
      <c r="P16" s="77">
        <v>0</v>
      </c>
      <c r="Q16" s="77">
        <v>0</v>
      </c>
      <c r="R16" s="77">
        <v>284360</v>
      </c>
      <c r="S16" s="77">
        <v>0</v>
      </c>
      <c r="T16" s="77">
        <v>0</v>
      </c>
      <c r="U16" s="77">
        <v>194630</v>
      </c>
      <c r="V16" s="77">
        <v>0</v>
      </c>
      <c r="W16" s="77">
        <v>0</v>
      </c>
      <c r="X16" s="77">
        <v>3057630</v>
      </c>
      <c r="Y16" s="77">
        <v>0</v>
      </c>
      <c r="Z16" s="77">
        <v>0</v>
      </c>
      <c r="AA16" s="77">
        <v>336970</v>
      </c>
      <c r="AB16" s="77">
        <v>0</v>
      </c>
      <c r="AC16" s="77">
        <v>0</v>
      </c>
      <c r="AD16" s="77">
        <v>921520</v>
      </c>
      <c r="AE16" s="77">
        <v>0</v>
      </c>
      <c r="AF16" s="77">
        <v>0</v>
      </c>
      <c r="AG16" s="77">
        <v>76150</v>
      </c>
      <c r="AH16" s="77">
        <v>0</v>
      </c>
      <c r="AI16" s="77">
        <v>0</v>
      </c>
      <c r="AJ16" s="77">
        <v>2804850</v>
      </c>
      <c r="AK16" s="77">
        <v>0</v>
      </c>
      <c r="AL16" s="77">
        <v>0</v>
      </c>
      <c r="AM16" s="77">
        <v>0</v>
      </c>
      <c r="AN16" s="77">
        <v>0</v>
      </c>
      <c r="AO16" s="77">
        <v>0</v>
      </c>
      <c r="AP16" s="77">
        <v>380040</v>
      </c>
      <c r="AQ16" s="77">
        <v>0</v>
      </c>
      <c r="AR16" s="77">
        <v>0</v>
      </c>
      <c r="AS16" s="77">
        <v>900300</v>
      </c>
      <c r="AT16" s="77">
        <v>0</v>
      </c>
      <c r="AU16" s="77">
        <v>0</v>
      </c>
      <c r="AV16" s="77">
        <v>13270</v>
      </c>
      <c r="AW16" s="77">
        <v>0</v>
      </c>
      <c r="AX16" s="77">
        <v>0</v>
      </c>
      <c r="AY16" s="77">
        <v>0</v>
      </c>
      <c r="AZ16" s="77">
        <v>0</v>
      </c>
      <c r="BA16" s="77">
        <v>0</v>
      </c>
      <c r="BB16" s="77">
        <v>0</v>
      </c>
      <c r="BC16" s="77">
        <v>0</v>
      </c>
      <c r="BD16" s="77">
        <v>0</v>
      </c>
      <c r="BE16" s="77">
        <v>92590</v>
      </c>
      <c r="BF16" s="77">
        <v>0</v>
      </c>
      <c r="BG16" s="77">
        <v>0</v>
      </c>
      <c r="BH16" s="77">
        <v>0</v>
      </c>
      <c r="BI16" s="77">
        <v>0</v>
      </c>
      <c r="BJ16" s="77">
        <v>0</v>
      </c>
      <c r="BK16" s="77">
        <v>0</v>
      </c>
      <c r="BL16" s="77">
        <v>0</v>
      </c>
      <c r="BM16" s="77">
        <v>0</v>
      </c>
      <c r="BN16" s="77">
        <v>0</v>
      </c>
      <c r="BO16" s="77">
        <v>0</v>
      </c>
      <c r="BP16" s="77">
        <v>0</v>
      </c>
      <c r="BQ16" s="77">
        <v>0</v>
      </c>
      <c r="BR16" s="77">
        <v>0</v>
      </c>
      <c r="BS16" s="77">
        <v>0</v>
      </c>
      <c r="BT16" s="77"/>
      <c r="BU16" s="78">
        <f aca="true" t="shared" si="1" ref="BU16:BU24">+C16+F16+I16+L16+O16+R16+U16+X16+AA16+AD16+AG16+AJ16+AM16+AP16+AS16+AV16+AY16+BB16+BE16+BH16+BK16+BN16+BQ16</f>
        <v>47177450</v>
      </c>
      <c r="BV16" s="78">
        <f t="shared" si="0"/>
        <v>0</v>
      </c>
      <c r="BW16" s="78">
        <f t="shared" si="0"/>
        <v>0</v>
      </c>
    </row>
    <row r="17" spans="1:75" ht="15">
      <c r="A17" s="53">
        <f aca="true" t="shared" si="2" ref="A17:A24">A16+1</f>
        <v>103</v>
      </c>
      <c r="B17" s="56" t="s">
        <v>100</v>
      </c>
      <c r="C17" s="77">
        <v>72329900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47664720</v>
      </c>
      <c r="J17" s="77">
        <v>0</v>
      </c>
      <c r="K17" s="77">
        <v>0</v>
      </c>
      <c r="L17" s="77">
        <v>110917260</v>
      </c>
      <c r="M17" s="77">
        <v>0</v>
      </c>
      <c r="N17" s="77">
        <v>0</v>
      </c>
      <c r="O17" s="77">
        <v>40785260</v>
      </c>
      <c r="P17" s="77">
        <v>0</v>
      </c>
      <c r="Q17" s="77">
        <v>0</v>
      </c>
      <c r="R17" s="77">
        <v>9854720</v>
      </c>
      <c r="S17" s="77">
        <v>0</v>
      </c>
      <c r="T17" s="77">
        <v>0</v>
      </c>
      <c r="U17" s="77">
        <v>1939600</v>
      </c>
      <c r="V17" s="77">
        <v>0</v>
      </c>
      <c r="W17" s="77">
        <v>0</v>
      </c>
      <c r="X17" s="77">
        <v>49827840</v>
      </c>
      <c r="Y17" s="77">
        <v>0</v>
      </c>
      <c r="Z17" s="77">
        <v>0</v>
      </c>
      <c r="AA17" s="77">
        <v>336876150</v>
      </c>
      <c r="AB17" s="77">
        <v>0</v>
      </c>
      <c r="AC17" s="77">
        <v>0</v>
      </c>
      <c r="AD17" s="77">
        <v>883673900</v>
      </c>
      <c r="AE17" s="77">
        <v>0</v>
      </c>
      <c r="AF17" s="77">
        <v>0</v>
      </c>
      <c r="AG17" s="77">
        <v>1330410</v>
      </c>
      <c r="AH17" s="77">
        <v>0</v>
      </c>
      <c r="AI17" s="77">
        <v>0</v>
      </c>
      <c r="AJ17" s="77">
        <v>296944780</v>
      </c>
      <c r="AK17" s="77">
        <v>0</v>
      </c>
      <c r="AL17" s="77">
        <v>0</v>
      </c>
      <c r="AM17" s="77">
        <v>1437000</v>
      </c>
      <c r="AN17" s="77">
        <v>0</v>
      </c>
      <c r="AO17" s="77">
        <v>0</v>
      </c>
      <c r="AP17" s="77">
        <v>8869190</v>
      </c>
      <c r="AQ17" s="77">
        <v>0</v>
      </c>
      <c r="AR17" s="77">
        <v>0</v>
      </c>
      <c r="AS17" s="77">
        <v>13581250</v>
      </c>
      <c r="AT17" s="77">
        <v>0</v>
      </c>
      <c r="AU17" s="77">
        <v>0</v>
      </c>
      <c r="AV17" s="77">
        <v>149380</v>
      </c>
      <c r="AW17" s="77">
        <v>0</v>
      </c>
      <c r="AX17" s="77">
        <v>0</v>
      </c>
      <c r="AY17" s="77">
        <v>0</v>
      </c>
      <c r="AZ17" s="77">
        <v>0</v>
      </c>
      <c r="BA17" s="77">
        <v>0</v>
      </c>
      <c r="BB17" s="77">
        <v>0</v>
      </c>
      <c r="BC17" s="77">
        <v>0</v>
      </c>
      <c r="BD17" s="77">
        <v>0</v>
      </c>
      <c r="BE17" s="77">
        <v>5103990</v>
      </c>
      <c r="BF17" s="77">
        <v>0</v>
      </c>
      <c r="BG17" s="77">
        <v>0</v>
      </c>
      <c r="BH17" s="77">
        <v>0</v>
      </c>
      <c r="BI17" s="77">
        <v>0</v>
      </c>
      <c r="BJ17" s="77">
        <v>0</v>
      </c>
      <c r="BK17" s="77">
        <v>0</v>
      </c>
      <c r="BL17" s="77">
        <v>0</v>
      </c>
      <c r="BM17" s="77">
        <v>0</v>
      </c>
      <c r="BN17" s="77">
        <v>0</v>
      </c>
      <c r="BO17" s="77">
        <v>0</v>
      </c>
      <c r="BP17" s="77">
        <v>0</v>
      </c>
      <c r="BQ17" s="77">
        <v>0</v>
      </c>
      <c r="BR17" s="77">
        <v>0</v>
      </c>
      <c r="BS17" s="77">
        <v>0</v>
      </c>
      <c r="BT17" s="77"/>
      <c r="BU17" s="78">
        <f t="shared" si="1"/>
        <v>1881285350</v>
      </c>
      <c r="BV17" s="78">
        <f t="shared" si="0"/>
        <v>0</v>
      </c>
      <c r="BW17" s="78">
        <f t="shared" si="0"/>
        <v>0</v>
      </c>
    </row>
    <row r="18" spans="1:75" ht="15">
      <c r="A18" s="53">
        <f t="shared" si="2"/>
        <v>104</v>
      </c>
      <c r="B18" s="56" t="s">
        <v>21</v>
      </c>
      <c r="C18" s="77">
        <v>7326170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90400</v>
      </c>
      <c r="J18" s="77">
        <v>0</v>
      </c>
      <c r="K18" s="77">
        <v>0</v>
      </c>
      <c r="L18" s="77">
        <v>23108500</v>
      </c>
      <c r="M18" s="77">
        <v>0</v>
      </c>
      <c r="N18" s="77">
        <v>0</v>
      </c>
      <c r="O18" s="77">
        <v>15905200</v>
      </c>
      <c r="P18" s="77">
        <v>0</v>
      </c>
      <c r="Q18" s="77">
        <v>0</v>
      </c>
      <c r="R18" s="77">
        <v>3811510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40286000</v>
      </c>
      <c r="Y18" s="77">
        <v>0</v>
      </c>
      <c r="Z18" s="77">
        <v>0</v>
      </c>
      <c r="AA18" s="77">
        <v>2834800</v>
      </c>
      <c r="AB18" s="77">
        <v>0</v>
      </c>
      <c r="AC18" s="77">
        <v>0</v>
      </c>
      <c r="AD18" s="77">
        <v>250280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46432050</v>
      </c>
      <c r="AK18" s="77">
        <v>0</v>
      </c>
      <c r="AL18" s="77">
        <v>0</v>
      </c>
      <c r="AM18" s="77">
        <v>60000</v>
      </c>
      <c r="AN18" s="77">
        <v>0</v>
      </c>
      <c r="AO18" s="77">
        <v>0</v>
      </c>
      <c r="AP18" s="77">
        <v>5166840</v>
      </c>
      <c r="AQ18" s="77">
        <v>0</v>
      </c>
      <c r="AR18" s="77">
        <v>0</v>
      </c>
      <c r="AS18" s="77">
        <v>1000000</v>
      </c>
      <c r="AT18" s="77">
        <v>0</v>
      </c>
      <c r="AU18" s="77">
        <v>0</v>
      </c>
      <c r="AV18" s="77">
        <v>30600</v>
      </c>
      <c r="AW18" s="77">
        <v>0</v>
      </c>
      <c r="AX18" s="77">
        <v>0</v>
      </c>
      <c r="AY18" s="77">
        <v>0</v>
      </c>
      <c r="AZ18" s="77">
        <v>0</v>
      </c>
      <c r="BA18" s="77">
        <v>0</v>
      </c>
      <c r="BB18" s="77">
        <v>0</v>
      </c>
      <c r="BC18" s="77">
        <v>0</v>
      </c>
      <c r="BD18" s="77">
        <v>0</v>
      </c>
      <c r="BE18" s="77">
        <v>75000</v>
      </c>
      <c r="BF18" s="77">
        <v>0</v>
      </c>
      <c r="BG18" s="77">
        <v>0</v>
      </c>
      <c r="BH18" s="77">
        <v>0</v>
      </c>
      <c r="BI18" s="77">
        <v>0</v>
      </c>
      <c r="BJ18" s="77">
        <v>0</v>
      </c>
      <c r="BK18" s="77">
        <v>0</v>
      </c>
      <c r="BL18" s="77">
        <v>0</v>
      </c>
      <c r="BM18" s="77">
        <v>0</v>
      </c>
      <c r="BN18" s="77">
        <v>0</v>
      </c>
      <c r="BO18" s="77">
        <v>0</v>
      </c>
      <c r="BP18" s="77">
        <v>0</v>
      </c>
      <c r="BQ18" s="77">
        <v>0</v>
      </c>
      <c r="BR18" s="77">
        <v>0</v>
      </c>
      <c r="BS18" s="77">
        <v>0</v>
      </c>
      <c r="BT18" s="77"/>
      <c r="BU18" s="78">
        <f t="shared" si="1"/>
        <v>146377350</v>
      </c>
      <c r="BV18" s="78">
        <f t="shared" si="0"/>
        <v>0</v>
      </c>
      <c r="BW18" s="78">
        <f t="shared" si="0"/>
        <v>0</v>
      </c>
    </row>
    <row r="19" spans="1:75" ht="15">
      <c r="A19" s="53">
        <f t="shared" si="2"/>
        <v>105</v>
      </c>
      <c r="B19" s="56" t="s">
        <v>101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77">
        <v>0</v>
      </c>
      <c r="AW19" s="77">
        <v>0</v>
      </c>
      <c r="AX19" s="77">
        <v>0</v>
      </c>
      <c r="AY19" s="77">
        <v>0</v>
      </c>
      <c r="AZ19" s="77">
        <v>0</v>
      </c>
      <c r="BA19" s="77">
        <v>0</v>
      </c>
      <c r="BB19" s="77">
        <v>0</v>
      </c>
      <c r="BC19" s="77">
        <v>0</v>
      </c>
      <c r="BD19" s="77">
        <v>0</v>
      </c>
      <c r="BE19" s="77">
        <v>0</v>
      </c>
      <c r="BF19" s="77">
        <v>0</v>
      </c>
      <c r="BG19" s="77">
        <v>0</v>
      </c>
      <c r="BH19" s="77">
        <v>0</v>
      </c>
      <c r="BI19" s="77">
        <v>0</v>
      </c>
      <c r="BJ19" s="77">
        <v>0</v>
      </c>
      <c r="BK19" s="77">
        <v>0</v>
      </c>
      <c r="BL19" s="77">
        <v>0</v>
      </c>
      <c r="BM19" s="77">
        <v>0</v>
      </c>
      <c r="BN19" s="77">
        <v>0</v>
      </c>
      <c r="BO19" s="77">
        <v>0</v>
      </c>
      <c r="BP19" s="77">
        <v>0</v>
      </c>
      <c r="BQ19" s="77">
        <v>0</v>
      </c>
      <c r="BR19" s="77">
        <v>0</v>
      </c>
      <c r="BS19" s="77">
        <v>0</v>
      </c>
      <c r="BT19" s="77"/>
      <c r="BU19" s="78">
        <f t="shared" si="1"/>
        <v>0</v>
      </c>
      <c r="BV19" s="78">
        <f t="shared" si="0"/>
        <v>0</v>
      </c>
      <c r="BW19" s="78">
        <f t="shared" si="0"/>
        <v>0</v>
      </c>
    </row>
    <row r="20" spans="1:75" ht="15">
      <c r="A20" s="53">
        <f t="shared" si="2"/>
        <v>106</v>
      </c>
      <c r="B20" s="56" t="s">
        <v>102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7">
        <v>0</v>
      </c>
      <c r="AW20" s="77">
        <v>0</v>
      </c>
      <c r="AX20" s="77">
        <v>0</v>
      </c>
      <c r="AY20" s="77">
        <v>0</v>
      </c>
      <c r="AZ20" s="77">
        <v>0</v>
      </c>
      <c r="BA20" s="77">
        <v>0</v>
      </c>
      <c r="BB20" s="77">
        <v>0</v>
      </c>
      <c r="BC20" s="77">
        <v>0</v>
      </c>
      <c r="BD20" s="77">
        <v>0</v>
      </c>
      <c r="BE20" s="77">
        <v>0</v>
      </c>
      <c r="BF20" s="77">
        <v>0</v>
      </c>
      <c r="BG20" s="77">
        <v>0</v>
      </c>
      <c r="BH20" s="77">
        <v>0</v>
      </c>
      <c r="BI20" s="77">
        <v>0</v>
      </c>
      <c r="BJ20" s="77">
        <v>0</v>
      </c>
      <c r="BK20" s="77">
        <v>0</v>
      </c>
      <c r="BL20" s="77">
        <v>0</v>
      </c>
      <c r="BM20" s="77">
        <v>0</v>
      </c>
      <c r="BN20" s="77">
        <v>0</v>
      </c>
      <c r="BO20" s="77">
        <v>0</v>
      </c>
      <c r="BP20" s="77">
        <v>0</v>
      </c>
      <c r="BQ20" s="77">
        <v>0</v>
      </c>
      <c r="BR20" s="77">
        <v>0</v>
      </c>
      <c r="BS20" s="77">
        <v>0</v>
      </c>
      <c r="BT20" s="77"/>
      <c r="BU20" s="78">
        <f t="shared" si="1"/>
        <v>0</v>
      </c>
      <c r="BV20" s="78">
        <f t="shared" si="0"/>
        <v>0</v>
      </c>
      <c r="BW20" s="78">
        <f t="shared" si="0"/>
        <v>0</v>
      </c>
    </row>
    <row r="21" spans="1:75" ht="15">
      <c r="A21" s="53">
        <f t="shared" si="2"/>
        <v>107</v>
      </c>
      <c r="B21" s="56" t="s">
        <v>103</v>
      </c>
      <c r="C21" s="77">
        <v>14943860</v>
      </c>
      <c r="D21" s="77">
        <v>0</v>
      </c>
      <c r="E21" s="77">
        <v>0</v>
      </c>
      <c r="F21" s="77">
        <v>194980</v>
      </c>
      <c r="G21" s="77">
        <v>0</v>
      </c>
      <c r="H21" s="77">
        <v>0</v>
      </c>
      <c r="I21" s="77">
        <v>689910</v>
      </c>
      <c r="J21" s="77">
        <v>0</v>
      </c>
      <c r="K21" s="77">
        <v>0</v>
      </c>
      <c r="L21" s="77">
        <v>9716350</v>
      </c>
      <c r="M21" s="77">
        <v>0</v>
      </c>
      <c r="N21" s="77">
        <v>0</v>
      </c>
      <c r="O21" s="77">
        <v>9646190</v>
      </c>
      <c r="P21" s="77">
        <v>0</v>
      </c>
      <c r="Q21" s="77">
        <v>0</v>
      </c>
      <c r="R21" s="77">
        <v>1537940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7335330</v>
      </c>
      <c r="Y21" s="77">
        <v>0</v>
      </c>
      <c r="Z21" s="77">
        <v>0</v>
      </c>
      <c r="AA21" s="77">
        <v>6788510</v>
      </c>
      <c r="AB21" s="77">
        <v>0</v>
      </c>
      <c r="AC21" s="77">
        <v>0</v>
      </c>
      <c r="AD21" s="77">
        <v>71668470</v>
      </c>
      <c r="AE21" s="77">
        <v>0</v>
      </c>
      <c r="AF21" s="77">
        <v>0</v>
      </c>
      <c r="AG21" s="77">
        <v>34760</v>
      </c>
      <c r="AH21" s="77">
        <v>0</v>
      </c>
      <c r="AI21" s="77">
        <v>0</v>
      </c>
      <c r="AJ21" s="77">
        <v>4826040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180340</v>
      </c>
      <c r="AQ21" s="77">
        <v>0</v>
      </c>
      <c r="AR21" s="77">
        <v>0</v>
      </c>
      <c r="AS21" s="77">
        <v>0</v>
      </c>
      <c r="AT21" s="77">
        <v>0</v>
      </c>
      <c r="AU21" s="77">
        <v>0</v>
      </c>
      <c r="AV21" s="77">
        <v>0</v>
      </c>
      <c r="AW21" s="77">
        <v>0</v>
      </c>
      <c r="AX21" s="77">
        <v>0</v>
      </c>
      <c r="AY21" s="77">
        <v>0</v>
      </c>
      <c r="AZ21" s="77">
        <v>0</v>
      </c>
      <c r="BA21" s="77">
        <v>0</v>
      </c>
      <c r="BB21" s="77">
        <v>0</v>
      </c>
      <c r="BC21" s="77">
        <v>0</v>
      </c>
      <c r="BD21" s="77">
        <v>0</v>
      </c>
      <c r="BE21" s="77">
        <v>0</v>
      </c>
      <c r="BF21" s="77">
        <v>0</v>
      </c>
      <c r="BG21" s="77">
        <v>0</v>
      </c>
      <c r="BH21" s="77">
        <v>0</v>
      </c>
      <c r="BI21" s="77">
        <v>0</v>
      </c>
      <c r="BJ21" s="77">
        <v>0</v>
      </c>
      <c r="BK21" s="77">
        <v>0</v>
      </c>
      <c r="BL21" s="77">
        <v>0</v>
      </c>
      <c r="BM21" s="77">
        <v>0</v>
      </c>
      <c r="BN21" s="77">
        <v>0</v>
      </c>
      <c r="BO21" s="77">
        <v>0</v>
      </c>
      <c r="BP21" s="77">
        <v>0</v>
      </c>
      <c r="BQ21" s="77">
        <v>0</v>
      </c>
      <c r="BR21" s="77">
        <v>0</v>
      </c>
      <c r="BS21" s="77">
        <v>0</v>
      </c>
      <c r="BT21" s="77"/>
      <c r="BU21" s="78">
        <f t="shared" si="1"/>
        <v>127562680</v>
      </c>
      <c r="BV21" s="78">
        <f t="shared" si="0"/>
        <v>0</v>
      </c>
      <c r="BW21" s="78">
        <f t="shared" si="0"/>
        <v>0</v>
      </c>
    </row>
    <row r="22" spans="1:75" ht="15">
      <c r="A22" s="53">
        <f t="shared" si="2"/>
        <v>108</v>
      </c>
      <c r="B22" s="56" t="s">
        <v>104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0</v>
      </c>
      <c r="AU22" s="77">
        <v>0</v>
      </c>
      <c r="AV22" s="77">
        <v>0</v>
      </c>
      <c r="AW22" s="77">
        <v>0</v>
      </c>
      <c r="AX22" s="77">
        <v>0</v>
      </c>
      <c r="AY22" s="77">
        <v>0</v>
      </c>
      <c r="AZ22" s="77">
        <v>0</v>
      </c>
      <c r="BA22" s="77">
        <v>0</v>
      </c>
      <c r="BB22" s="77">
        <v>0</v>
      </c>
      <c r="BC22" s="77">
        <v>0</v>
      </c>
      <c r="BD22" s="77">
        <v>0</v>
      </c>
      <c r="BE22" s="77">
        <v>0</v>
      </c>
      <c r="BF22" s="77">
        <v>0</v>
      </c>
      <c r="BG22" s="77">
        <v>0</v>
      </c>
      <c r="BH22" s="77">
        <v>0</v>
      </c>
      <c r="BI22" s="77">
        <v>0</v>
      </c>
      <c r="BJ22" s="77">
        <v>0</v>
      </c>
      <c r="BK22" s="77">
        <v>0</v>
      </c>
      <c r="BL22" s="77">
        <v>0</v>
      </c>
      <c r="BM22" s="77">
        <v>0</v>
      </c>
      <c r="BN22" s="77">
        <v>0</v>
      </c>
      <c r="BO22" s="77">
        <v>0</v>
      </c>
      <c r="BP22" s="77">
        <v>0</v>
      </c>
      <c r="BQ22" s="77">
        <v>0</v>
      </c>
      <c r="BR22" s="77">
        <v>0</v>
      </c>
      <c r="BS22" s="77">
        <v>0</v>
      </c>
      <c r="BT22" s="77"/>
      <c r="BU22" s="78">
        <f t="shared" si="1"/>
        <v>0</v>
      </c>
      <c r="BV22" s="78">
        <f t="shared" si="0"/>
        <v>0</v>
      </c>
      <c r="BW22" s="78">
        <f t="shared" si="0"/>
        <v>0</v>
      </c>
    </row>
    <row r="23" spans="1:75" ht="15">
      <c r="A23" s="53">
        <f t="shared" si="2"/>
        <v>109</v>
      </c>
      <c r="B23" s="56" t="s">
        <v>105</v>
      </c>
      <c r="C23" s="77">
        <v>4253000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891000</v>
      </c>
      <c r="J23" s="77">
        <v>0</v>
      </c>
      <c r="K23" s="77">
        <v>0</v>
      </c>
      <c r="L23" s="77">
        <v>318500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10000</v>
      </c>
      <c r="V23" s="77">
        <v>0</v>
      </c>
      <c r="W23" s="77">
        <v>0</v>
      </c>
      <c r="X23" s="77">
        <v>383500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294000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406500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10000</v>
      </c>
      <c r="AQ23" s="77">
        <v>0</v>
      </c>
      <c r="AR23" s="77">
        <v>0</v>
      </c>
      <c r="AS23" s="77">
        <v>9000</v>
      </c>
      <c r="AT23" s="77">
        <v>0</v>
      </c>
      <c r="AU23" s="77">
        <v>0</v>
      </c>
      <c r="AV23" s="77">
        <v>0</v>
      </c>
      <c r="AW23" s="77">
        <v>0</v>
      </c>
      <c r="AX23" s="77">
        <v>0</v>
      </c>
      <c r="AY23" s="77">
        <v>0</v>
      </c>
      <c r="AZ23" s="77">
        <v>0</v>
      </c>
      <c r="BA23" s="77">
        <v>0</v>
      </c>
      <c r="BB23" s="77">
        <v>0</v>
      </c>
      <c r="BC23" s="77">
        <v>0</v>
      </c>
      <c r="BD23" s="77">
        <v>0</v>
      </c>
      <c r="BE23" s="77">
        <v>0</v>
      </c>
      <c r="BF23" s="77">
        <v>0</v>
      </c>
      <c r="BG23" s="77">
        <v>0</v>
      </c>
      <c r="BH23" s="77">
        <v>0</v>
      </c>
      <c r="BI23" s="77">
        <v>0</v>
      </c>
      <c r="BJ23" s="77">
        <v>0</v>
      </c>
      <c r="BK23" s="77">
        <v>0</v>
      </c>
      <c r="BL23" s="77">
        <v>0</v>
      </c>
      <c r="BM23" s="77">
        <v>0</v>
      </c>
      <c r="BN23" s="77">
        <v>0</v>
      </c>
      <c r="BO23" s="77">
        <v>0</v>
      </c>
      <c r="BP23" s="77">
        <v>0</v>
      </c>
      <c r="BQ23" s="77">
        <v>0</v>
      </c>
      <c r="BR23" s="77">
        <v>0</v>
      </c>
      <c r="BS23" s="77">
        <v>0</v>
      </c>
      <c r="BT23" s="77"/>
      <c r="BU23" s="78">
        <f t="shared" si="1"/>
        <v>6575500</v>
      </c>
      <c r="BV23" s="78">
        <f t="shared" si="0"/>
        <v>0</v>
      </c>
      <c r="BW23" s="78">
        <f t="shared" si="0"/>
        <v>0</v>
      </c>
    </row>
    <row r="24" spans="1:75" ht="15">
      <c r="A24" s="53">
        <f t="shared" si="2"/>
        <v>110</v>
      </c>
      <c r="B24" s="56" t="s">
        <v>106</v>
      </c>
      <c r="C24" s="77">
        <v>35667250</v>
      </c>
      <c r="D24" s="77">
        <v>20500000</v>
      </c>
      <c r="E24" s="77">
        <v>0</v>
      </c>
      <c r="F24" s="77">
        <v>0</v>
      </c>
      <c r="G24" s="77">
        <v>0</v>
      </c>
      <c r="H24" s="77">
        <v>0</v>
      </c>
      <c r="I24" s="77">
        <v>364560</v>
      </c>
      <c r="J24" s="77">
        <v>0</v>
      </c>
      <c r="K24" s="77">
        <v>0</v>
      </c>
      <c r="L24" s="77">
        <v>25800</v>
      </c>
      <c r="M24" s="77">
        <v>0</v>
      </c>
      <c r="N24" s="77">
        <v>0</v>
      </c>
      <c r="O24" s="77">
        <v>340500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100000</v>
      </c>
      <c r="Y24" s="77">
        <v>0</v>
      </c>
      <c r="Z24" s="77">
        <v>0</v>
      </c>
      <c r="AA24" s="77">
        <v>15000</v>
      </c>
      <c r="AB24" s="77">
        <v>0</v>
      </c>
      <c r="AC24" s="77">
        <v>0</v>
      </c>
      <c r="AD24" s="77">
        <v>30000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10000</v>
      </c>
      <c r="AN24" s="77">
        <v>0</v>
      </c>
      <c r="AO24" s="77">
        <v>0</v>
      </c>
      <c r="AP24" s="77">
        <v>10000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7">
        <v>0</v>
      </c>
      <c r="AW24" s="77">
        <v>0</v>
      </c>
      <c r="AX24" s="77">
        <v>0</v>
      </c>
      <c r="AY24" s="77">
        <v>0</v>
      </c>
      <c r="AZ24" s="77">
        <v>0</v>
      </c>
      <c r="BA24" s="77">
        <v>0</v>
      </c>
      <c r="BB24" s="77">
        <v>0</v>
      </c>
      <c r="BC24" s="77">
        <v>0</v>
      </c>
      <c r="BD24" s="77">
        <v>0</v>
      </c>
      <c r="BE24" s="77">
        <v>0</v>
      </c>
      <c r="BF24" s="77">
        <v>0</v>
      </c>
      <c r="BG24" s="77">
        <v>0</v>
      </c>
      <c r="BH24" s="77">
        <v>302600000</v>
      </c>
      <c r="BI24" s="77">
        <v>0</v>
      </c>
      <c r="BJ24" s="77">
        <v>0</v>
      </c>
      <c r="BK24" s="77">
        <v>0</v>
      </c>
      <c r="BL24" s="77">
        <v>0</v>
      </c>
      <c r="BM24" s="77">
        <v>0</v>
      </c>
      <c r="BN24" s="77">
        <v>0</v>
      </c>
      <c r="BO24" s="77">
        <v>0</v>
      </c>
      <c r="BP24" s="77">
        <v>0</v>
      </c>
      <c r="BQ24" s="77">
        <v>0</v>
      </c>
      <c r="BR24" s="77">
        <v>0</v>
      </c>
      <c r="BS24" s="77">
        <v>0</v>
      </c>
      <c r="BT24" s="77"/>
      <c r="BU24" s="78">
        <f t="shared" si="1"/>
        <v>339163110</v>
      </c>
      <c r="BV24" s="78">
        <f t="shared" si="0"/>
        <v>20500000</v>
      </c>
      <c r="BW24" s="78">
        <f t="shared" si="0"/>
        <v>0</v>
      </c>
    </row>
    <row r="25" spans="1:75" s="61" customFormat="1" ht="15.75" thickBot="1">
      <c r="A25" s="58">
        <v>100</v>
      </c>
      <c r="B25" s="59" t="s">
        <v>107</v>
      </c>
      <c r="C25" s="60">
        <f aca="true" t="shared" si="3" ref="C25:BN25">SUM(C15:C24)</f>
        <v>311640620</v>
      </c>
      <c r="D25" s="60">
        <f t="shared" si="3"/>
        <v>20500000</v>
      </c>
      <c r="E25" s="60">
        <f t="shared" si="3"/>
        <v>0</v>
      </c>
      <c r="F25" s="60">
        <f t="shared" si="3"/>
        <v>3247980</v>
      </c>
      <c r="G25" s="60">
        <f t="shared" si="3"/>
        <v>0</v>
      </c>
      <c r="H25" s="60">
        <f t="shared" si="3"/>
        <v>0</v>
      </c>
      <c r="I25" s="60">
        <f t="shared" si="3"/>
        <v>217889100</v>
      </c>
      <c r="J25" s="60">
        <f t="shared" si="3"/>
        <v>0</v>
      </c>
      <c r="K25" s="60">
        <f t="shared" si="3"/>
        <v>0</v>
      </c>
      <c r="L25" s="60">
        <f t="shared" si="3"/>
        <v>255027170</v>
      </c>
      <c r="M25" s="60">
        <f t="shared" si="3"/>
        <v>0</v>
      </c>
      <c r="N25" s="60">
        <f t="shared" si="3"/>
        <v>0</v>
      </c>
      <c r="O25" s="60">
        <f t="shared" si="3"/>
        <v>103469680</v>
      </c>
      <c r="P25" s="60">
        <f t="shared" si="3"/>
        <v>0</v>
      </c>
      <c r="Q25" s="60">
        <f t="shared" si="3"/>
        <v>0</v>
      </c>
      <c r="R25" s="60">
        <f t="shared" si="3"/>
        <v>19713370</v>
      </c>
      <c r="S25" s="60">
        <f t="shared" si="3"/>
        <v>0</v>
      </c>
      <c r="T25" s="60">
        <f t="shared" si="3"/>
        <v>0</v>
      </c>
      <c r="U25" s="60">
        <f t="shared" si="3"/>
        <v>5024380</v>
      </c>
      <c r="V25" s="60">
        <f t="shared" si="3"/>
        <v>0</v>
      </c>
      <c r="W25" s="60">
        <f t="shared" si="3"/>
        <v>0</v>
      </c>
      <c r="X25" s="60">
        <f t="shared" si="3"/>
        <v>121748210</v>
      </c>
      <c r="Y25" s="60">
        <f t="shared" si="3"/>
        <v>0</v>
      </c>
      <c r="Z25" s="60">
        <f t="shared" si="3"/>
        <v>0</v>
      </c>
      <c r="AA25" s="60">
        <f t="shared" si="3"/>
        <v>351798620</v>
      </c>
      <c r="AB25" s="60">
        <f t="shared" si="3"/>
        <v>0</v>
      </c>
      <c r="AC25" s="60">
        <f t="shared" si="3"/>
        <v>0</v>
      </c>
      <c r="AD25" s="60">
        <f t="shared" si="3"/>
        <v>970459540</v>
      </c>
      <c r="AE25" s="60">
        <f t="shared" si="3"/>
        <v>0</v>
      </c>
      <c r="AF25" s="60">
        <f t="shared" si="3"/>
        <v>0</v>
      </c>
      <c r="AG25" s="60">
        <f t="shared" si="3"/>
        <v>2542350</v>
      </c>
      <c r="AH25" s="60">
        <f t="shared" si="3"/>
        <v>0</v>
      </c>
      <c r="AI25" s="60">
        <f t="shared" si="3"/>
        <v>0</v>
      </c>
      <c r="AJ25" s="60">
        <f t="shared" si="3"/>
        <v>446561160</v>
      </c>
      <c r="AK25" s="60">
        <f t="shared" si="3"/>
        <v>0</v>
      </c>
      <c r="AL25" s="60">
        <f t="shared" si="3"/>
        <v>0</v>
      </c>
      <c r="AM25" s="60">
        <f t="shared" si="3"/>
        <v>1507000</v>
      </c>
      <c r="AN25" s="60">
        <f t="shared" si="3"/>
        <v>0</v>
      </c>
      <c r="AO25" s="60">
        <f t="shared" si="3"/>
        <v>0</v>
      </c>
      <c r="AP25" s="60">
        <f t="shared" si="3"/>
        <v>20299140</v>
      </c>
      <c r="AQ25" s="60">
        <f t="shared" si="3"/>
        <v>0</v>
      </c>
      <c r="AR25" s="60">
        <f t="shared" si="3"/>
        <v>0</v>
      </c>
      <c r="AS25" s="60">
        <f t="shared" si="3"/>
        <v>27325670</v>
      </c>
      <c r="AT25" s="60">
        <f t="shared" si="3"/>
        <v>0</v>
      </c>
      <c r="AU25" s="60">
        <f t="shared" si="3"/>
        <v>0</v>
      </c>
      <c r="AV25" s="60">
        <f t="shared" si="3"/>
        <v>400350</v>
      </c>
      <c r="AW25" s="60">
        <f t="shared" si="3"/>
        <v>0</v>
      </c>
      <c r="AX25" s="60">
        <f t="shared" si="3"/>
        <v>0</v>
      </c>
      <c r="AY25" s="60">
        <f t="shared" si="3"/>
        <v>0</v>
      </c>
      <c r="AZ25" s="60">
        <f t="shared" si="3"/>
        <v>0</v>
      </c>
      <c r="BA25" s="60">
        <f t="shared" si="3"/>
        <v>0</v>
      </c>
      <c r="BB25" s="60">
        <f t="shared" si="3"/>
        <v>0</v>
      </c>
      <c r="BC25" s="60">
        <f t="shared" si="3"/>
        <v>0</v>
      </c>
      <c r="BD25" s="60">
        <f t="shared" si="3"/>
        <v>0</v>
      </c>
      <c r="BE25" s="60">
        <f t="shared" si="3"/>
        <v>6534530</v>
      </c>
      <c r="BF25" s="60">
        <f t="shared" si="3"/>
        <v>0</v>
      </c>
      <c r="BG25" s="60">
        <f t="shared" si="3"/>
        <v>0</v>
      </c>
      <c r="BH25" s="60">
        <f t="shared" si="3"/>
        <v>302600000</v>
      </c>
      <c r="BI25" s="60">
        <f t="shared" si="3"/>
        <v>0</v>
      </c>
      <c r="BJ25" s="60">
        <f t="shared" si="3"/>
        <v>0</v>
      </c>
      <c r="BK25" s="60">
        <f t="shared" si="3"/>
        <v>0</v>
      </c>
      <c r="BL25" s="60">
        <f t="shared" si="3"/>
        <v>0</v>
      </c>
      <c r="BM25" s="60">
        <f t="shared" si="3"/>
        <v>0</v>
      </c>
      <c r="BN25" s="60">
        <f t="shared" si="3"/>
        <v>0</v>
      </c>
      <c r="BO25" s="60">
        <f aca="true" t="shared" si="4" ref="BO25:BW25">SUM(BO15:BO24)</f>
        <v>0</v>
      </c>
      <c r="BP25" s="60">
        <f t="shared" si="4"/>
        <v>0</v>
      </c>
      <c r="BQ25" s="60">
        <f t="shared" si="4"/>
        <v>0</v>
      </c>
      <c r="BR25" s="60">
        <f t="shared" si="4"/>
        <v>0</v>
      </c>
      <c r="BS25" s="60">
        <f t="shared" si="4"/>
        <v>0</v>
      </c>
      <c r="BT25" s="60"/>
      <c r="BU25" s="60">
        <f t="shared" si="4"/>
        <v>3167788870</v>
      </c>
      <c r="BV25" s="60">
        <f t="shared" si="4"/>
        <v>20500000</v>
      </c>
      <c r="BW25" s="60">
        <f t="shared" si="4"/>
        <v>0</v>
      </c>
    </row>
    <row r="26" spans="1:75" ht="15.75" thickTop="1">
      <c r="A26" s="62"/>
      <c r="B26" s="63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</row>
    <row r="27" spans="1:75" ht="15">
      <c r="A27" s="15"/>
      <c r="B27" s="13" t="s">
        <v>108</v>
      </c>
      <c r="C27" s="16"/>
      <c r="D27" s="11"/>
      <c r="E27" s="11"/>
      <c r="F27" s="11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16"/>
      <c r="S27" s="11"/>
      <c r="T27" s="11"/>
      <c r="U27" s="11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16"/>
      <c r="AH27" s="11"/>
      <c r="AI27" s="11"/>
      <c r="AJ27" s="11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16"/>
      <c r="AW27" s="11"/>
      <c r="AX27" s="11"/>
      <c r="AY27" s="11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16"/>
      <c r="BL27" s="11"/>
      <c r="BM27" s="11"/>
      <c r="BN27" s="11"/>
      <c r="BO27" s="52"/>
      <c r="BP27" s="52"/>
      <c r="BQ27" s="52"/>
      <c r="BR27" s="52"/>
      <c r="BS27" s="52"/>
      <c r="BT27" s="52"/>
      <c r="BU27" s="52"/>
      <c r="BV27" s="52"/>
      <c r="BW27" s="52"/>
    </row>
    <row r="28" spans="1:75" ht="15">
      <c r="A28" s="53">
        <v>201</v>
      </c>
      <c r="B28" s="56" t="s">
        <v>109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7">
        <v>0</v>
      </c>
      <c r="AW28" s="77">
        <v>0</v>
      </c>
      <c r="AX28" s="77">
        <v>0</v>
      </c>
      <c r="AY28" s="77">
        <v>0</v>
      </c>
      <c r="AZ28" s="77">
        <v>0</v>
      </c>
      <c r="BA28" s="77">
        <v>0</v>
      </c>
      <c r="BB28" s="77">
        <v>0</v>
      </c>
      <c r="BC28" s="77">
        <v>0</v>
      </c>
      <c r="BD28" s="77">
        <v>0</v>
      </c>
      <c r="BE28" s="77">
        <v>0</v>
      </c>
      <c r="BF28" s="77">
        <v>0</v>
      </c>
      <c r="BG28" s="77">
        <v>0</v>
      </c>
      <c r="BH28" s="77">
        <v>0</v>
      </c>
      <c r="BI28" s="77">
        <v>0</v>
      </c>
      <c r="BJ28" s="77">
        <v>0</v>
      </c>
      <c r="BK28" s="77">
        <v>0</v>
      </c>
      <c r="BL28" s="77">
        <v>0</v>
      </c>
      <c r="BM28" s="77">
        <v>0</v>
      </c>
      <c r="BN28" s="77">
        <v>0</v>
      </c>
      <c r="BO28" s="77">
        <v>0</v>
      </c>
      <c r="BP28" s="77">
        <v>0</v>
      </c>
      <c r="BQ28" s="77">
        <v>0</v>
      </c>
      <c r="BR28" s="77">
        <v>0</v>
      </c>
      <c r="BS28" s="77">
        <v>0</v>
      </c>
      <c r="BT28" s="77"/>
      <c r="BU28" s="78">
        <f>+C28+F28+I28+L28+O28+R28+U28+X28+AA28+AD28+AG28+AJ28+AM28+AP28+AS28+AV28+AY28+BB28+BE28+BH28+BK28+BN28+BQ28</f>
        <v>0</v>
      </c>
      <c r="BV28" s="78">
        <f aca="true" t="shared" si="5" ref="BV28:BW32">+D28+G28+J28+M28+P28+S28+V28+Y28+AB28+AE28+AH28+AK28+AN28+AQ28+AT28+AW28+AZ28+BC28+BF28+BI28+BL28+BO28+BR28</f>
        <v>0</v>
      </c>
      <c r="BW28" s="78">
        <f t="shared" si="5"/>
        <v>0</v>
      </c>
    </row>
    <row r="29" spans="1:75" ht="15">
      <c r="A29" s="53">
        <f>A28+1</f>
        <v>202</v>
      </c>
      <c r="B29" s="56" t="s">
        <v>110</v>
      </c>
      <c r="C29" s="77">
        <v>83796940.05</v>
      </c>
      <c r="D29" s="77">
        <v>0</v>
      </c>
      <c r="E29" s="77">
        <v>0</v>
      </c>
      <c r="F29" s="77">
        <v>4778968.09</v>
      </c>
      <c r="G29" s="77">
        <v>0</v>
      </c>
      <c r="H29" s="77">
        <v>0</v>
      </c>
      <c r="I29" s="77">
        <v>8360000</v>
      </c>
      <c r="J29" s="77">
        <v>0</v>
      </c>
      <c r="K29" s="77">
        <v>0</v>
      </c>
      <c r="L29" s="77">
        <v>25038756.28</v>
      </c>
      <c r="M29" s="77">
        <v>0</v>
      </c>
      <c r="N29" s="77">
        <v>0</v>
      </c>
      <c r="O29" s="77">
        <v>22128009.99</v>
      </c>
      <c r="P29" s="77">
        <v>0</v>
      </c>
      <c r="Q29" s="77">
        <v>0</v>
      </c>
      <c r="R29" s="77">
        <v>11636415.86</v>
      </c>
      <c r="S29" s="77">
        <v>0</v>
      </c>
      <c r="T29" s="77">
        <v>0</v>
      </c>
      <c r="U29" s="77">
        <v>730000</v>
      </c>
      <c r="V29" s="77">
        <v>0</v>
      </c>
      <c r="W29" s="77">
        <v>0</v>
      </c>
      <c r="X29" s="77">
        <v>116345666.82</v>
      </c>
      <c r="Y29" s="77">
        <v>0</v>
      </c>
      <c r="Z29" s="77">
        <v>0</v>
      </c>
      <c r="AA29" s="77">
        <v>55700096.3</v>
      </c>
      <c r="AB29" s="77">
        <v>0</v>
      </c>
      <c r="AC29" s="77">
        <v>0</v>
      </c>
      <c r="AD29" s="77">
        <v>592101860.11</v>
      </c>
      <c r="AE29" s="77">
        <v>0</v>
      </c>
      <c r="AF29" s="77">
        <v>0</v>
      </c>
      <c r="AG29" s="77">
        <v>2980000</v>
      </c>
      <c r="AH29" s="77">
        <v>0</v>
      </c>
      <c r="AI29" s="77">
        <v>0</v>
      </c>
      <c r="AJ29" s="77">
        <v>16335164.98</v>
      </c>
      <c r="AK29" s="77">
        <v>0</v>
      </c>
      <c r="AL29" s="77">
        <v>0</v>
      </c>
      <c r="AM29" s="77">
        <v>200000</v>
      </c>
      <c r="AN29" s="77">
        <v>0</v>
      </c>
      <c r="AO29" s="77">
        <v>0</v>
      </c>
      <c r="AP29" s="77">
        <v>1007000</v>
      </c>
      <c r="AQ29" s="77">
        <v>0</v>
      </c>
      <c r="AR29" s="77">
        <v>0</v>
      </c>
      <c r="AS29" s="77">
        <v>50000</v>
      </c>
      <c r="AT29" s="77">
        <v>0</v>
      </c>
      <c r="AU29" s="77">
        <v>0</v>
      </c>
      <c r="AV29" s="77">
        <v>200000</v>
      </c>
      <c r="AW29" s="77">
        <v>0</v>
      </c>
      <c r="AX29" s="77">
        <v>0</v>
      </c>
      <c r="AY29" s="77">
        <v>0</v>
      </c>
      <c r="AZ29" s="77">
        <v>0</v>
      </c>
      <c r="BA29" s="77">
        <v>0</v>
      </c>
      <c r="BB29" s="77">
        <v>0</v>
      </c>
      <c r="BC29" s="77">
        <v>0</v>
      </c>
      <c r="BD29" s="77">
        <v>0</v>
      </c>
      <c r="BE29" s="77">
        <v>0</v>
      </c>
      <c r="BF29" s="77">
        <v>0</v>
      </c>
      <c r="BG29" s="77">
        <v>0</v>
      </c>
      <c r="BH29" s="77">
        <v>0</v>
      </c>
      <c r="BI29" s="77">
        <v>0</v>
      </c>
      <c r="BJ29" s="77">
        <v>0</v>
      </c>
      <c r="BK29" s="77">
        <v>0</v>
      </c>
      <c r="BL29" s="77">
        <v>0</v>
      </c>
      <c r="BM29" s="77">
        <v>0</v>
      </c>
      <c r="BN29" s="77">
        <v>0</v>
      </c>
      <c r="BO29" s="77">
        <v>0</v>
      </c>
      <c r="BP29" s="77">
        <v>0</v>
      </c>
      <c r="BQ29" s="77">
        <v>0</v>
      </c>
      <c r="BR29" s="77">
        <v>0</v>
      </c>
      <c r="BS29" s="77">
        <v>0</v>
      </c>
      <c r="BT29" s="77"/>
      <c r="BU29" s="78">
        <f>+C29+F29+I29+L29+O29+R29+U29+X29+AA29+AD29+AG29+AJ29+AM29+AP29+AS29+AV29+AY29+BB29+BE29+BH29+BK29+BN29+BQ29</f>
        <v>941388878.48</v>
      </c>
      <c r="BV29" s="78">
        <f t="shared" si="5"/>
        <v>0</v>
      </c>
      <c r="BW29" s="78">
        <f t="shared" si="5"/>
        <v>0</v>
      </c>
    </row>
    <row r="30" spans="1:75" ht="15">
      <c r="A30" s="53">
        <f>A29+1</f>
        <v>203</v>
      </c>
      <c r="B30" s="56" t="s">
        <v>111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400000</v>
      </c>
      <c r="J30" s="77">
        <v>0</v>
      </c>
      <c r="K30" s="77">
        <v>0</v>
      </c>
      <c r="L30" s="77">
        <v>1000000</v>
      </c>
      <c r="M30" s="77">
        <v>0</v>
      </c>
      <c r="N30" s="77">
        <v>0</v>
      </c>
      <c r="O30" s="77">
        <v>5900000</v>
      </c>
      <c r="P30" s="77">
        <v>0</v>
      </c>
      <c r="Q30" s="77">
        <v>0</v>
      </c>
      <c r="R30" s="77">
        <v>6000000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2400000</v>
      </c>
      <c r="Y30" s="77">
        <v>0</v>
      </c>
      <c r="Z30" s="77">
        <v>0</v>
      </c>
      <c r="AA30" s="77">
        <v>36285000</v>
      </c>
      <c r="AB30" s="77">
        <v>0</v>
      </c>
      <c r="AC30" s="77">
        <v>0</v>
      </c>
      <c r="AD30" s="77">
        <v>20850000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7886312.2</v>
      </c>
      <c r="AQ30" s="77">
        <v>0</v>
      </c>
      <c r="AR30" s="77">
        <v>0</v>
      </c>
      <c r="AS30" s="77">
        <v>500000</v>
      </c>
      <c r="AT30" s="77">
        <v>0</v>
      </c>
      <c r="AU30" s="77">
        <v>0</v>
      </c>
      <c r="AV30" s="77">
        <v>0</v>
      </c>
      <c r="AW30" s="77">
        <v>0</v>
      </c>
      <c r="AX30" s="77">
        <v>0</v>
      </c>
      <c r="AY30" s="77">
        <v>0</v>
      </c>
      <c r="AZ30" s="77">
        <v>0</v>
      </c>
      <c r="BA30" s="77">
        <v>0</v>
      </c>
      <c r="BB30" s="77">
        <v>0</v>
      </c>
      <c r="BC30" s="77">
        <v>0</v>
      </c>
      <c r="BD30" s="77">
        <v>0</v>
      </c>
      <c r="BE30" s="77">
        <v>0</v>
      </c>
      <c r="BF30" s="77">
        <v>0</v>
      </c>
      <c r="BG30" s="77">
        <v>0</v>
      </c>
      <c r="BH30" s="77">
        <v>0</v>
      </c>
      <c r="BI30" s="77">
        <v>0</v>
      </c>
      <c r="BJ30" s="77">
        <v>0</v>
      </c>
      <c r="BK30" s="77">
        <v>0</v>
      </c>
      <c r="BL30" s="77">
        <v>0</v>
      </c>
      <c r="BM30" s="77">
        <v>0</v>
      </c>
      <c r="BN30" s="77">
        <v>0</v>
      </c>
      <c r="BO30" s="77">
        <v>0</v>
      </c>
      <c r="BP30" s="77">
        <v>0</v>
      </c>
      <c r="BQ30" s="77">
        <v>0</v>
      </c>
      <c r="BR30" s="77">
        <v>0</v>
      </c>
      <c r="BS30" s="77">
        <v>0</v>
      </c>
      <c r="BT30" s="77"/>
      <c r="BU30" s="78">
        <f>+C30+F30+I30+L30+O30+R30+U30+X30+AA30+AD30+AG30+AJ30+AM30+AP30+AS30+AV30+AY30+BB30+BE30+BH30+BK30+BN30+BQ30</f>
        <v>81221312.2</v>
      </c>
      <c r="BV30" s="78">
        <f t="shared" si="5"/>
        <v>0</v>
      </c>
      <c r="BW30" s="78">
        <f t="shared" si="5"/>
        <v>0</v>
      </c>
    </row>
    <row r="31" spans="1:75" ht="15">
      <c r="A31" s="53">
        <f>A30+1</f>
        <v>204</v>
      </c>
      <c r="B31" s="56" t="s">
        <v>112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77">
        <v>0</v>
      </c>
      <c r="AW31" s="77">
        <v>0</v>
      </c>
      <c r="AX31" s="77">
        <v>0</v>
      </c>
      <c r="AY31" s="77">
        <v>0</v>
      </c>
      <c r="AZ31" s="77">
        <v>0</v>
      </c>
      <c r="BA31" s="77">
        <v>0</v>
      </c>
      <c r="BB31" s="77">
        <v>0</v>
      </c>
      <c r="BC31" s="77">
        <v>0</v>
      </c>
      <c r="BD31" s="77">
        <v>0</v>
      </c>
      <c r="BE31" s="77">
        <v>0</v>
      </c>
      <c r="BF31" s="77">
        <v>0</v>
      </c>
      <c r="BG31" s="77">
        <v>0</v>
      </c>
      <c r="BH31" s="77">
        <v>0</v>
      </c>
      <c r="BI31" s="77">
        <v>0</v>
      </c>
      <c r="BJ31" s="77">
        <v>0</v>
      </c>
      <c r="BK31" s="77">
        <v>0</v>
      </c>
      <c r="BL31" s="77">
        <v>0</v>
      </c>
      <c r="BM31" s="77">
        <v>0</v>
      </c>
      <c r="BN31" s="77">
        <v>0</v>
      </c>
      <c r="BO31" s="77">
        <v>0</v>
      </c>
      <c r="BP31" s="77">
        <v>0</v>
      </c>
      <c r="BQ31" s="77">
        <v>0</v>
      </c>
      <c r="BR31" s="77">
        <v>0</v>
      </c>
      <c r="BS31" s="77">
        <v>0</v>
      </c>
      <c r="BT31" s="77"/>
      <c r="BU31" s="78">
        <f>+C31+F31+I31+L31+O31+R31+U31+X31+AA31+AD31+AG31+AJ31+AM31+AP31+AS31+AV31+AY31+BB31+BE31+BH31+BK31+BN31+BQ31</f>
        <v>0</v>
      </c>
      <c r="BV31" s="78">
        <f t="shared" si="5"/>
        <v>0</v>
      </c>
      <c r="BW31" s="78">
        <f t="shared" si="5"/>
        <v>0</v>
      </c>
    </row>
    <row r="32" spans="1:75" ht="15">
      <c r="A32" s="53">
        <f>A31+1</f>
        <v>205</v>
      </c>
      <c r="B32" s="56" t="s">
        <v>113</v>
      </c>
      <c r="C32" s="77">
        <v>53464432.29</v>
      </c>
      <c r="D32" s="77">
        <v>47264432.29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50169783.33</v>
      </c>
      <c r="M32" s="77">
        <v>50169783.33</v>
      </c>
      <c r="N32" s="77">
        <v>0</v>
      </c>
      <c r="O32" s="77">
        <v>62856969.1</v>
      </c>
      <c r="P32" s="77">
        <v>62856969.1</v>
      </c>
      <c r="Q32" s="77">
        <v>0</v>
      </c>
      <c r="R32" s="77">
        <v>3269657.03</v>
      </c>
      <c r="S32" s="77">
        <v>3269657.03</v>
      </c>
      <c r="T32" s="77">
        <v>0</v>
      </c>
      <c r="U32" s="77">
        <v>0</v>
      </c>
      <c r="V32" s="77">
        <v>0</v>
      </c>
      <c r="W32" s="77">
        <v>0</v>
      </c>
      <c r="X32" s="77">
        <v>119331982.34</v>
      </c>
      <c r="Y32" s="77">
        <v>108261982.34</v>
      </c>
      <c r="Z32" s="77">
        <v>0</v>
      </c>
      <c r="AA32" s="77">
        <v>107300000</v>
      </c>
      <c r="AB32" s="77">
        <v>107300000</v>
      </c>
      <c r="AC32" s="77">
        <v>0</v>
      </c>
      <c r="AD32" s="77">
        <v>996394633.75</v>
      </c>
      <c r="AE32" s="77">
        <v>996394633.75</v>
      </c>
      <c r="AF32" s="77">
        <v>0</v>
      </c>
      <c r="AG32" s="77">
        <v>0</v>
      </c>
      <c r="AH32" s="77">
        <v>0</v>
      </c>
      <c r="AI32" s="77">
        <v>0</v>
      </c>
      <c r="AJ32" s="77">
        <v>57502134</v>
      </c>
      <c r="AK32" s="77">
        <v>57502134</v>
      </c>
      <c r="AL32" s="77">
        <v>0</v>
      </c>
      <c r="AM32" s="77">
        <v>0</v>
      </c>
      <c r="AN32" s="77">
        <v>0</v>
      </c>
      <c r="AO32" s="77">
        <v>0</v>
      </c>
      <c r="AP32" s="77">
        <v>3600000</v>
      </c>
      <c r="AQ32" s="77">
        <v>3600000</v>
      </c>
      <c r="AR32" s="77">
        <v>0</v>
      </c>
      <c r="AS32" s="77">
        <v>0</v>
      </c>
      <c r="AT32" s="77">
        <v>0</v>
      </c>
      <c r="AU32" s="77">
        <v>0</v>
      </c>
      <c r="AV32" s="77">
        <v>0</v>
      </c>
      <c r="AW32" s="77">
        <v>0</v>
      </c>
      <c r="AX32" s="77">
        <v>0</v>
      </c>
      <c r="AY32" s="77">
        <v>0</v>
      </c>
      <c r="AZ32" s="77">
        <v>0</v>
      </c>
      <c r="BA32" s="77">
        <v>0</v>
      </c>
      <c r="BB32" s="77">
        <v>0</v>
      </c>
      <c r="BC32" s="77">
        <v>0</v>
      </c>
      <c r="BD32" s="77">
        <v>0</v>
      </c>
      <c r="BE32" s="77">
        <v>0</v>
      </c>
      <c r="BF32" s="77">
        <v>0</v>
      </c>
      <c r="BG32" s="77">
        <v>0</v>
      </c>
      <c r="BH32" s="77">
        <v>0</v>
      </c>
      <c r="BI32" s="77">
        <v>0</v>
      </c>
      <c r="BJ32" s="77">
        <v>0</v>
      </c>
      <c r="BK32" s="77">
        <v>0</v>
      </c>
      <c r="BL32" s="77">
        <v>0</v>
      </c>
      <c r="BM32" s="77">
        <v>0</v>
      </c>
      <c r="BN32" s="77">
        <v>0</v>
      </c>
      <c r="BO32" s="77">
        <v>0</v>
      </c>
      <c r="BP32" s="77">
        <v>0</v>
      </c>
      <c r="BQ32" s="77">
        <v>0</v>
      </c>
      <c r="BR32" s="77">
        <v>0</v>
      </c>
      <c r="BS32" s="77">
        <v>0</v>
      </c>
      <c r="BT32" s="77"/>
      <c r="BU32" s="78">
        <f>+C32+F32+I32+L32+O32+R32+U32+X32+AA32+AD32+AG32+AJ32+AM32+AP32+AS32+AV32+AY32+BB32+BE32+BH32+BK32+BN32+BQ32</f>
        <v>1453889591.8400002</v>
      </c>
      <c r="BV32" s="78">
        <f t="shared" si="5"/>
        <v>1436619591.8400002</v>
      </c>
      <c r="BW32" s="78">
        <f t="shared" si="5"/>
        <v>0</v>
      </c>
    </row>
    <row r="33" spans="1:75" s="61" customFormat="1" ht="15.75" thickBot="1">
      <c r="A33" s="58">
        <v>200</v>
      </c>
      <c r="B33" s="59" t="s">
        <v>114</v>
      </c>
      <c r="C33" s="60">
        <f aca="true" t="shared" si="6" ref="C33:BN33">SUM(C28:C32)</f>
        <v>137261372.34</v>
      </c>
      <c r="D33" s="60">
        <f t="shared" si="6"/>
        <v>47264432.29</v>
      </c>
      <c r="E33" s="60">
        <f t="shared" si="6"/>
        <v>0</v>
      </c>
      <c r="F33" s="60">
        <f t="shared" si="6"/>
        <v>4778968.09</v>
      </c>
      <c r="G33" s="60">
        <f t="shared" si="6"/>
        <v>0</v>
      </c>
      <c r="H33" s="60">
        <f t="shared" si="6"/>
        <v>0</v>
      </c>
      <c r="I33" s="60">
        <f t="shared" si="6"/>
        <v>8760000</v>
      </c>
      <c r="J33" s="60">
        <f t="shared" si="6"/>
        <v>0</v>
      </c>
      <c r="K33" s="60">
        <f t="shared" si="6"/>
        <v>0</v>
      </c>
      <c r="L33" s="60">
        <f t="shared" si="6"/>
        <v>76208539.61</v>
      </c>
      <c r="M33" s="60">
        <f t="shared" si="6"/>
        <v>50169783.33</v>
      </c>
      <c r="N33" s="60">
        <f t="shared" si="6"/>
        <v>0</v>
      </c>
      <c r="O33" s="60">
        <f t="shared" si="6"/>
        <v>90884979.09</v>
      </c>
      <c r="P33" s="60">
        <f t="shared" si="6"/>
        <v>62856969.1</v>
      </c>
      <c r="Q33" s="60">
        <f t="shared" si="6"/>
        <v>0</v>
      </c>
      <c r="R33" s="60">
        <f t="shared" si="6"/>
        <v>20906072.89</v>
      </c>
      <c r="S33" s="60">
        <f t="shared" si="6"/>
        <v>3269657.03</v>
      </c>
      <c r="T33" s="60">
        <f t="shared" si="6"/>
        <v>0</v>
      </c>
      <c r="U33" s="60">
        <f t="shared" si="6"/>
        <v>730000</v>
      </c>
      <c r="V33" s="60">
        <f t="shared" si="6"/>
        <v>0</v>
      </c>
      <c r="W33" s="60">
        <f t="shared" si="6"/>
        <v>0</v>
      </c>
      <c r="X33" s="60">
        <f t="shared" si="6"/>
        <v>238077649.16</v>
      </c>
      <c r="Y33" s="60">
        <f t="shared" si="6"/>
        <v>108261982.34</v>
      </c>
      <c r="Z33" s="60">
        <f t="shared" si="6"/>
        <v>0</v>
      </c>
      <c r="AA33" s="60">
        <f t="shared" si="6"/>
        <v>199285096.3</v>
      </c>
      <c r="AB33" s="60">
        <f t="shared" si="6"/>
        <v>107300000</v>
      </c>
      <c r="AC33" s="60">
        <f t="shared" si="6"/>
        <v>0</v>
      </c>
      <c r="AD33" s="60">
        <f t="shared" si="6"/>
        <v>1609346493.8600001</v>
      </c>
      <c r="AE33" s="60">
        <f t="shared" si="6"/>
        <v>996394633.75</v>
      </c>
      <c r="AF33" s="60">
        <f t="shared" si="6"/>
        <v>0</v>
      </c>
      <c r="AG33" s="60">
        <f t="shared" si="6"/>
        <v>2980000</v>
      </c>
      <c r="AH33" s="60">
        <f t="shared" si="6"/>
        <v>0</v>
      </c>
      <c r="AI33" s="60">
        <f t="shared" si="6"/>
        <v>0</v>
      </c>
      <c r="AJ33" s="60">
        <f t="shared" si="6"/>
        <v>73837298.98</v>
      </c>
      <c r="AK33" s="60">
        <f t="shared" si="6"/>
        <v>57502134</v>
      </c>
      <c r="AL33" s="60">
        <f t="shared" si="6"/>
        <v>0</v>
      </c>
      <c r="AM33" s="60">
        <f t="shared" si="6"/>
        <v>200000</v>
      </c>
      <c r="AN33" s="60">
        <f t="shared" si="6"/>
        <v>0</v>
      </c>
      <c r="AO33" s="60">
        <f t="shared" si="6"/>
        <v>0</v>
      </c>
      <c r="AP33" s="60">
        <f t="shared" si="6"/>
        <v>12493312.2</v>
      </c>
      <c r="AQ33" s="60">
        <f t="shared" si="6"/>
        <v>3600000</v>
      </c>
      <c r="AR33" s="60">
        <f t="shared" si="6"/>
        <v>0</v>
      </c>
      <c r="AS33" s="60">
        <f t="shared" si="6"/>
        <v>550000</v>
      </c>
      <c r="AT33" s="60">
        <f t="shared" si="6"/>
        <v>0</v>
      </c>
      <c r="AU33" s="60">
        <f t="shared" si="6"/>
        <v>0</v>
      </c>
      <c r="AV33" s="60">
        <f t="shared" si="6"/>
        <v>200000</v>
      </c>
      <c r="AW33" s="60">
        <f t="shared" si="6"/>
        <v>0</v>
      </c>
      <c r="AX33" s="60">
        <f t="shared" si="6"/>
        <v>0</v>
      </c>
      <c r="AY33" s="60">
        <f t="shared" si="6"/>
        <v>0</v>
      </c>
      <c r="AZ33" s="60">
        <f t="shared" si="6"/>
        <v>0</v>
      </c>
      <c r="BA33" s="60">
        <f t="shared" si="6"/>
        <v>0</v>
      </c>
      <c r="BB33" s="60">
        <f t="shared" si="6"/>
        <v>0</v>
      </c>
      <c r="BC33" s="60">
        <f t="shared" si="6"/>
        <v>0</v>
      </c>
      <c r="BD33" s="60">
        <f t="shared" si="6"/>
        <v>0</v>
      </c>
      <c r="BE33" s="60">
        <f t="shared" si="6"/>
        <v>0</v>
      </c>
      <c r="BF33" s="60">
        <f t="shared" si="6"/>
        <v>0</v>
      </c>
      <c r="BG33" s="60">
        <f t="shared" si="6"/>
        <v>0</v>
      </c>
      <c r="BH33" s="60">
        <f t="shared" si="6"/>
        <v>0</v>
      </c>
      <c r="BI33" s="60">
        <f t="shared" si="6"/>
        <v>0</v>
      </c>
      <c r="BJ33" s="60">
        <f t="shared" si="6"/>
        <v>0</v>
      </c>
      <c r="BK33" s="60">
        <f t="shared" si="6"/>
        <v>0</v>
      </c>
      <c r="BL33" s="60">
        <f t="shared" si="6"/>
        <v>0</v>
      </c>
      <c r="BM33" s="60">
        <f t="shared" si="6"/>
        <v>0</v>
      </c>
      <c r="BN33" s="60">
        <f t="shared" si="6"/>
        <v>0</v>
      </c>
      <c r="BO33" s="60">
        <f aca="true" t="shared" si="7" ref="BO33:BW33">SUM(BO28:BO32)</f>
        <v>0</v>
      </c>
      <c r="BP33" s="60">
        <f t="shared" si="7"/>
        <v>0</v>
      </c>
      <c r="BQ33" s="60">
        <f t="shared" si="7"/>
        <v>0</v>
      </c>
      <c r="BR33" s="60">
        <f t="shared" si="7"/>
        <v>0</v>
      </c>
      <c r="BS33" s="60">
        <f t="shared" si="7"/>
        <v>0</v>
      </c>
      <c r="BT33" s="60"/>
      <c r="BU33" s="60">
        <f t="shared" si="7"/>
        <v>2476499782.5200005</v>
      </c>
      <c r="BV33" s="60">
        <f t="shared" si="7"/>
        <v>1436619591.8400002</v>
      </c>
      <c r="BW33" s="60">
        <f t="shared" si="7"/>
        <v>0</v>
      </c>
    </row>
    <row r="34" spans="1:75" ht="15.75" thickTop="1">
      <c r="A34" s="62"/>
      <c r="B34" s="63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</row>
    <row r="35" spans="1:75" ht="15">
      <c r="A35" s="15"/>
      <c r="B35" s="13" t="s">
        <v>115</v>
      </c>
      <c r="C35" s="16"/>
      <c r="D35" s="11"/>
      <c r="E35" s="11"/>
      <c r="F35" s="1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16"/>
      <c r="S35" s="11"/>
      <c r="T35" s="11"/>
      <c r="U35" s="11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16"/>
      <c r="AH35" s="11"/>
      <c r="AI35" s="11"/>
      <c r="AJ35" s="11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16"/>
      <c r="AW35" s="11"/>
      <c r="AX35" s="11"/>
      <c r="AY35" s="11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16"/>
      <c r="BL35" s="11"/>
      <c r="BM35" s="11"/>
      <c r="BN35" s="11"/>
      <c r="BO35" s="52"/>
      <c r="BP35" s="52"/>
      <c r="BQ35" s="52"/>
      <c r="BR35" s="52"/>
      <c r="BS35" s="52"/>
      <c r="BT35" s="52"/>
      <c r="BU35" s="52"/>
      <c r="BV35" s="52"/>
      <c r="BW35" s="52"/>
    </row>
    <row r="36" spans="1:75" ht="15">
      <c r="A36" s="53">
        <v>301</v>
      </c>
      <c r="B36" s="56" t="s">
        <v>116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0</v>
      </c>
      <c r="AQ36" s="77">
        <v>0</v>
      </c>
      <c r="AR36" s="77">
        <v>0</v>
      </c>
      <c r="AS36" s="77">
        <v>0</v>
      </c>
      <c r="AT36" s="77">
        <v>0</v>
      </c>
      <c r="AU36" s="77">
        <v>0</v>
      </c>
      <c r="AV36" s="77">
        <v>0</v>
      </c>
      <c r="AW36" s="77">
        <v>0</v>
      </c>
      <c r="AX36" s="77">
        <v>0</v>
      </c>
      <c r="AY36" s="77">
        <v>0</v>
      </c>
      <c r="AZ36" s="77">
        <v>0</v>
      </c>
      <c r="BA36" s="77">
        <v>0</v>
      </c>
      <c r="BB36" s="77">
        <v>0</v>
      </c>
      <c r="BC36" s="77">
        <v>0</v>
      </c>
      <c r="BD36" s="77">
        <v>0</v>
      </c>
      <c r="BE36" s="77">
        <v>0</v>
      </c>
      <c r="BF36" s="77">
        <v>0</v>
      </c>
      <c r="BG36" s="77">
        <v>0</v>
      </c>
      <c r="BH36" s="77">
        <v>0</v>
      </c>
      <c r="BI36" s="77">
        <v>0</v>
      </c>
      <c r="BJ36" s="77">
        <v>0</v>
      </c>
      <c r="BK36" s="77">
        <v>0</v>
      </c>
      <c r="BL36" s="77">
        <v>0</v>
      </c>
      <c r="BM36" s="77">
        <v>0</v>
      </c>
      <c r="BN36" s="77">
        <v>0</v>
      </c>
      <c r="BO36" s="77">
        <v>0</v>
      </c>
      <c r="BP36" s="77">
        <v>0</v>
      </c>
      <c r="BQ36" s="77">
        <v>0</v>
      </c>
      <c r="BR36" s="77">
        <v>0</v>
      </c>
      <c r="BS36" s="77">
        <v>0</v>
      </c>
      <c r="BT36" s="77"/>
      <c r="BU36" s="78">
        <f>+C36+F36+I36+L36+O36+R36+U36+X36+AA36+AD36+AG36+AJ36+AM36+AP36+AS36+AV36+AY36+BB36+BE36+BH36+BK36+BN36+BQ36</f>
        <v>0</v>
      </c>
      <c r="BV36" s="78">
        <f aca="true" t="shared" si="8" ref="BV36:BW39">+D36+G36+J36+M36+P36+S36+V36+Y36+AB36+AE36+AH36+AK36+AN36+AQ36+AT36+AW36+AZ36+BC36+BF36+BI36+BL36+BO36+BR36</f>
        <v>0</v>
      </c>
      <c r="BW36" s="78">
        <f t="shared" si="8"/>
        <v>0</v>
      </c>
    </row>
    <row r="37" spans="1:75" ht="15">
      <c r="A37" s="53">
        <f>A36+1</f>
        <v>302</v>
      </c>
      <c r="B37" s="56" t="s">
        <v>117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0</v>
      </c>
      <c r="AU37" s="77">
        <v>0</v>
      </c>
      <c r="AV37" s="77">
        <v>0</v>
      </c>
      <c r="AW37" s="77">
        <v>0</v>
      </c>
      <c r="AX37" s="77">
        <v>0</v>
      </c>
      <c r="AY37" s="77">
        <v>0</v>
      </c>
      <c r="AZ37" s="77">
        <v>0</v>
      </c>
      <c r="BA37" s="77">
        <v>0</v>
      </c>
      <c r="BB37" s="77">
        <v>0</v>
      </c>
      <c r="BC37" s="77">
        <v>0</v>
      </c>
      <c r="BD37" s="77">
        <v>0</v>
      </c>
      <c r="BE37" s="77">
        <v>0</v>
      </c>
      <c r="BF37" s="77">
        <v>0</v>
      </c>
      <c r="BG37" s="77">
        <v>0</v>
      </c>
      <c r="BH37" s="77">
        <v>0</v>
      </c>
      <c r="BI37" s="77">
        <v>0</v>
      </c>
      <c r="BJ37" s="77">
        <v>0</v>
      </c>
      <c r="BK37" s="77">
        <v>0</v>
      </c>
      <c r="BL37" s="77">
        <v>0</v>
      </c>
      <c r="BM37" s="77">
        <v>0</v>
      </c>
      <c r="BN37" s="77">
        <v>0</v>
      </c>
      <c r="BO37" s="77">
        <v>0</v>
      </c>
      <c r="BP37" s="77">
        <v>0</v>
      </c>
      <c r="BQ37" s="77">
        <v>0</v>
      </c>
      <c r="BR37" s="77">
        <v>0</v>
      </c>
      <c r="BS37" s="77">
        <v>0</v>
      </c>
      <c r="BT37" s="77"/>
      <c r="BU37" s="78">
        <f>+C37+F37+I37+L37+O37+R37+U37+X37+AA37+AD37+AG37+AJ37+AM37+AP37+AS37+AV37+AY37+BB37+BE37+BH37+BK37+BN37+BQ37</f>
        <v>0</v>
      </c>
      <c r="BV37" s="78">
        <f t="shared" si="8"/>
        <v>0</v>
      </c>
      <c r="BW37" s="78">
        <f t="shared" si="8"/>
        <v>0</v>
      </c>
    </row>
    <row r="38" spans="1:75" ht="15">
      <c r="A38" s="53">
        <f>A37+1</f>
        <v>303</v>
      </c>
      <c r="B38" s="56" t="s">
        <v>118</v>
      </c>
      <c r="C38" s="77">
        <v>2000000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0</v>
      </c>
      <c r="AE38" s="77">
        <v>0</v>
      </c>
      <c r="AF38" s="77">
        <v>0</v>
      </c>
      <c r="AG38" s="77">
        <v>0</v>
      </c>
      <c r="AH38" s="77">
        <v>0</v>
      </c>
      <c r="AI38" s="77">
        <v>0</v>
      </c>
      <c r="AJ38" s="77">
        <v>0</v>
      </c>
      <c r="AK38" s="77">
        <v>0</v>
      </c>
      <c r="AL38" s="77">
        <v>0</v>
      </c>
      <c r="AM38" s="77">
        <v>0</v>
      </c>
      <c r="AN38" s="77">
        <v>0</v>
      </c>
      <c r="AO38" s="77">
        <v>0</v>
      </c>
      <c r="AP38" s="77">
        <v>0</v>
      </c>
      <c r="AQ38" s="77">
        <v>0</v>
      </c>
      <c r="AR38" s="77">
        <v>0</v>
      </c>
      <c r="AS38" s="77">
        <v>0</v>
      </c>
      <c r="AT38" s="77">
        <v>0</v>
      </c>
      <c r="AU38" s="77">
        <v>0</v>
      </c>
      <c r="AV38" s="77">
        <v>0</v>
      </c>
      <c r="AW38" s="77">
        <v>0</v>
      </c>
      <c r="AX38" s="77">
        <v>0</v>
      </c>
      <c r="AY38" s="77">
        <v>0</v>
      </c>
      <c r="AZ38" s="77">
        <v>0</v>
      </c>
      <c r="BA38" s="77">
        <v>0</v>
      </c>
      <c r="BB38" s="77">
        <v>0</v>
      </c>
      <c r="BC38" s="77">
        <v>0</v>
      </c>
      <c r="BD38" s="77">
        <v>0</v>
      </c>
      <c r="BE38" s="77">
        <v>0</v>
      </c>
      <c r="BF38" s="77">
        <v>0</v>
      </c>
      <c r="BG38" s="77">
        <v>0</v>
      </c>
      <c r="BH38" s="77">
        <v>0</v>
      </c>
      <c r="BI38" s="77">
        <v>0</v>
      </c>
      <c r="BJ38" s="77">
        <v>0</v>
      </c>
      <c r="BK38" s="77">
        <v>0</v>
      </c>
      <c r="BL38" s="77">
        <v>0</v>
      </c>
      <c r="BM38" s="77">
        <v>0</v>
      </c>
      <c r="BN38" s="77">
        <v>0</v>
      </c>
      <c r="BO38" s="77">
        <v>0</v>
      </c>
      <c r="BP38" s="77">
        <v>0</v>
      </c>
      <c r="BQ38" s="77">
        <v>0</v>
      </c>
      <c r="BR38" s="77">
        <v>0</v>
      </c>
      <c r="BS38" s="77">
        <v>0</v>
      </c>
      <c r="BT38" s="77"/>
      <c r="BU38" s="78">
        <f>+C38+F38+I38+L38+O38+R38+U38+X38+AA38+AD38+AG38+AJ38+AM38+AP38+AS38+AV38+AY38+BB38+BE38+BH38+BK38+BN38+BQ38</f>
        <v>2000000</v>
      </c>
      <c r="BV38" s="78">
        <f t="shared" si="8"/>
        <v>0</v>
      </c>
      <c r="BW38" s="78">
        <f t="shared" si="8"/>
        <v>0</v>
      </c>
    </row>
    <row r="39" spans="1:75" ht="15">
      <c r="A39" s="53">
        <f>A38+1</f>
        <v>304</v>
      </c>
      <c r="B39" s="56" t="s">
        <v>119</v>
      </c>
      <c r="C39" s="77">
        <v>200000000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  <c r="AJ39" s="77">
        <v>0</v>
      </c>
      <c r="AK39" s="77">
        <v>0</v>
      </c>
      <c r="AL39" s="77">
        <v>0</v>
      </c>
      <c r="AM39" s="77">
        <v>0</v>
      </c>
      <c r="AN39" s="77">
        <v>0</v>
      </c>
      <c r="AO39" s="77">
        <v>0</v>
      </c>
      <c r="AP39" s="77">
        <v>0</v>
      </c>
      <c r="AQ39" s="77">
        <v>0</v>
      </c>
      <c r="AR39" s="77">
        <v>0</v>
      </c>
      <c r="AS39" s="77">
        <v>0</v>
      </c>
      <c r="AT39" s="77">
        <v>0</v>
      </c>
      <c r="AU39" s="77">
        <v>0</v>
      </c>
      <c r="AV39" s="77">
        <v>0</v>
      </c>
      <c r="AW39" s="77">
        <v>0</v>
      </c>
      <c r="AX39" s="77">
        <v>0</v>
      </c>
      <c r="AY39" s="77">
        <v>0</v>
      </c>
      <c r="AZ39" s="77">
        <v>0</v>
      </c>
      <c r="BA39" s="77">
        <v>0</v>
      </c>
      <c r="BB39" s="77">
        <v>0</v>
      </c>
      <c r="BC39" s="77">
        <v>0</v>
      </c>
      <c r="BD39" s="77">
        <v>0</v>
      </c>
      <c r="BE39" s="77">
        <v>0</v>
      </c>
      <c r="BF39" s="77">
        <v>0</v>
      </c>
      <c r="BG39" s="77">
        <v>0</v>
      </c>
      <c r="BH39" s="77">
        <v>0</v>
      </c>
      <c r="BI39" s="77">
        <v>0</v>
      </c>
      <c r="BJ39" s="77">
        <v>0</v>
      </c>
      <c r="BK39" s="77">
        <v>0</v>
      </c>
      <c r="BL39" s="77">
        <v>0</v>
      </c>
      <c r="BM39" s="77">
        <v>0</v>
      </c>
      <c r="BN39" s="77">
        <v>0</v>
      </c>
      <c r="BO39" s="77">
        <v>0</v>
      </c>
      <c r="BP39" s="77">
        <v>0</v>
      </c>
      <c r="BQ39" s="77">
        <v>0</v>
      </c>
      <c r="BR39" s="77">
        <v>0</v>
      </c>
      <c r="BS39" s="77">
        <v>0</v>
      </c>
      <c r="BT39" s="77"/>
      <c r="BU39" s="78">
        <f>+C39+F39+I39+L39+O39+R39+U39+X39+AA39+AD39+AG39+AJ39+AM39+AP39+AS39+AV39+AY39+BB39+BE39+BH39+BK39+BN39+BQ39</f>
        <v>200000000</v>
      </c>
      <c r="BV39" s="78">
        <f t="shared" si="8"/>
        <v>0</v>
      </c>
      <c r="BW39" s="78">
        <f t="shared" si="8"/>
        <v>0</v>
      </c>
    </row>
    <row r="40" spans="1:75" s="61" customFormat="1" ht="15.75" thickBot="1">
      <c r="A40" s="58">
        <v>300</v>
      </c>
      <c r="B40" s="59" t="s">
        <v>120</v>
      </c>
      <c r="C40" s="60">
        <f aca="true" t="shared" si="9" ref="C40:BN40">SUM(C36:C39)</f>
        <v>202000000</v>
      </c>
      <c r="D40" s="60">
        <f t="shared" si="9"/>
        <v>0</v>
      </c>
      <c r="E40" s="60">
        <f t="shared" si="9"/>
        <v>0</v>
      </c>
      <c r="F40" s="60">
        <f t="shared" si="9"/>
        <v>0</v>
      </c>
      <c r="G40" s="60">
        <f t="shared" si="9"/>
        <v>0</v>
      </c>
      <c r="H40" s="60">
        <f t="shared" si="9"/>
        <v>0</v>
      </c>
      <c r="I40" s="60">
        <f t="shared" si="9"/>
        <v>0</v>
      </c>
      <c r="J40" s="60">
        <f t="shared" si="9"/>
        <v>0</v>
      </c>
      <c r="K40" s="60">
        <f t="shared" si="9"/>
        <v>0</v>
      </c>
      <c r="L40" s="60">
        <f t="shared" si="9"/>
        <v>0</v>
      </c>
      <c r="M40" s="60">
        <f t="shared" si="9"/>
        <v>0</v>
      </c>
      <c r="N40" s="60">
        <f t="shared" si="9"/>
        <v>0</v>
      </c>
      <c r="O40" s="60">
        <f t="shared" si="9"/>
        <v>0</v>
      </c>
      <c r="P40" s="60">
        <f t="shared" si="9"/>
        <v>0</v>
      </c>
      <c r="Q40" s="60">
        <f t="shared" si="9"/>
        <v>0</v>
      </c>
      <c r="R40" s="60">
        <f t="shared" si="9"/>
        <v>0</v>
      </c>
      <c r="S40" s="60">
        <f t="shared" si="9"/>
        <v>0</v>
      </c>
      <c r="T40" s="60">
        <f t="shared" si="9"/>
        <v>0</v>
      </c>
      <c r="U40" s="60">
        <f t="shared" si="9"/>
        <v>0</v>
      </c>
      <c r="V40" s="60">
        <f t="shared" si="9"/>
        <v>0</v>
      </c>
      <c r="W40" s="60">
        <f t="shared" si="9"/>
        <v>0</v>
      </c>
      <c r="X40" s="60">
        <f t="shared" si="9"/>
        <v>0</v>
      </c>
      <c r="Y40" s="60">
        <f t="shared" si="9"/>
        <v>0</v>
      </c>
      <c r="Z40" s="60">
        <f t="shared" si="9"/>
        <v>0</v>
      </c>
      <c r="AA40" s="60">
        <f t="shared" si="9"/>
        <v>0</v>
      </c>
      <c r="AB40" s="60">
        <f t="shared" si="9"/>
        <v>0</v>
      </c>
      <c r="AC40" s="60">
        <f t="shared" si="9"/>
        <v>0</v>
      </c>
      <c r="AD40" s="60">
        <f t="shared" si="9"/>
        <v>0</v>
      </c>
      <c r="AE40" s="60">
        <f t="shared" si="9"/>
        <v>0</v>
      </c>
      <c r="AF40" s="60">
        <f t="shared" si="9"/>
        <v>0</v>
      </c>
      <c r="AG40" s="60">
        <f t="shared" si="9"/>
        <v>0</v>
      </c>
      <c r="AH40" s="60">
        <f t="shared" si="9"/>
        <v>0</v>
      </c>
      <c r="AI40" s="60">
        <f t="shared" si="9"/>
        <v>0</v>
      </c>
      <c r="AJ40" s="60">
        <f t="shared" si="9"/>
        <v>0</v>
      </c>
      <c r="AK40" s="60">
        <f t="shared" si="9"/>
        <v>0</v>
      </c>
      <c r="AL40" s="60">
        <f t="shared" si="9"/>
        <v>0</v>
      </c>
      <c r="AM40" s="60">
        <f t="shared" si="9"/>
        <v>0</v>
      </c>
      <c r="AN40" s="60">
        <f t="shared" si="9"/>
        <v>0</v>
      </c>
      <c r="AO40" s="60">
        <f t="shared" si="9"/>
        <v>0</v>
      </c>
      <c r="AP40" s="60">
        <f t="shared" si="9"/>
        <v>0</v>
      </c>
      <c r="AQ40" s="60">
        <f t="shared" si="9"/>
        <v>0</v>
      </c>
      <c r="AR40" s="60">
        <f t="shared" si="9"/>
        <v>0</v>
      </c>
      <c r="AS40" s="60">
        <f t="shared" si="9"/>
        <v>0</v>
      </c>
      <c r="AT40" s="60">
        <f t="shared" si="9"/>
        <v>0</v>
      </c>
      <c r="AU40" s="60">
        <f t="shared" si="9"/>
        <v>0</v>
      </c>
      <c r="AV40" s="60">
        <f t="shared" si="9"/>
        <v>0</v>
      </c>
      <c r="AW40" s="60">
        <f t="shared" si="9"/>
        <v>0</v>
      </c>
      <c r="AX40" s="60">
        <f t="shared" si="9"/>
        <v>0</v>
      </c>
      <c r="AY40" s="60">
        <f t="shared" si="9"/>
        <v>0</v>
      </c>
      <c r="AZ40" s="60">
        <f t="shared" si="9"/>
        <v>0</v>
      </c>
      <c r="BA40" s="60">
        <f t="shared" si="9"/>
        <v>0</v>
      </c>
      <c r="BB40" s="60">
        <f t="shared" si="9"/>
        <v>0</v>
      </c>
      <c r="BC40" s="60">
        <f t="shared" si="9"/>
        <v>0</v>
      </c>
      <c r="BD40" s="60">
        <f t="shared" si="9"/>
        <v>0</v>
      </c>
      <c r="BE40" s="60">
        <f t="shared" si="9"/>
        <v>0</v>
      </c>
      <c r="BF40" s="60">
        <f t="shared" si="9"/>
        <v>0</v>
      </c>
      <c r="BG40" s="60">
        <f t="shared" si="9"/>
        <v>0</v>
      </c>
      <c r="BH40" s="60">
        <f t="shared" si="9"/>
        <v>0</v>
      </c>
      <c r="BI40" s="60">
        <f t="shared" si="9"/>
        <v>0</v>
      </c>
      <c r="BJ40" s="60">
        <f t="shared" si="9"/>
        <v>0</v>
      </c>
      <c r="BK40" s="60">
        <f t="shared" si="9"/>
        <v>0</v>
      </c>
      <c r="BL40" s="60">
        <f t="shared" si="9"/>
        <v>0</v>
      </c>
      <c r="BM40" s="60">
        <f t="shared" si="9"/>
        <v>0</v>
      </c>
      <c r="BN40" s="60">
        <f t="shared" si="9"/>
        <v>0</v>
      </c>
      <c r="BO40" s="60">
        <f aca="true" t="shared" si="10" ref="BO40:BW40">SUM(BO36:BO39)</f>
        <v>0</v>
      </c>
      <c r="BP40" s="60">
        <f t="shared" si="10"/>
        <v>0</v>
      </c>
      <c r="BQ40" s="60">
        <f t="shared" si="10"/>
        <v>0</v>
      </c>
      <c r="BR40" s="60">
        <f t="shared" si="10"/>
        <v>0</v>
      </c>
      <c r="BS40" s="60">
        <f t="shared" si="10"/>
        <v>0</v>
      </c>
      <c r="BT40" s="60"/>
      <c r="BU40" s="60">
        <f t="shared" si="10"/>
        <v>202000000</v>
      </c>
      <c r="BV40" s="60">
        <f t="shared" si="10"/>
        <v>0</v>
      </c>
      <c r="BW40" s="60">
        <f t="shared" si="10"/>
        <v>0</v>
      </c>
    </row>
    <row r="41" spans="1:75" ht="15.75" thickTop="1">
      <c r="A41" s="64"/>
      <c r="B41" s="65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</row>
    <row r="42" spans="1:75" ht="15">
      <c r="A42" s="15"/>
      <c r="B42" s="13" t="s">
        <v>121</v>
      </c>
      <c r="C42" s="16"/>
      <c r="D42" s="11"/>
      <c r="E42" s="11"/>
      <c r="F42" s="11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16"/>
      <c r="S42" s="11"/>
      <c r="T42" s="11"/>
      <c r="U42" s="11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16"/>
      <c r="AH42" s="11"/>
      <c r="AI42" s="11"/>
      <c r="AJ42" s="11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16"/>
      <c r="AW42" s="11"/>
      <c r="AX42" s="11"/>
      <c r="AY42" s="11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16"/>
      <c r="BL42" s="11"/>
      <c r="BM42" s="11"/>
      <c r="BN42" s="11"/>
      <c r="BO42" s="52"/>
      <c r="BP42" s="52"/>
      <c r="BQ42" s="52"/>
      <c r="BR42" s="52"/>
      <c r="BS42" s="52"/>
      <c r="BT42" s="52"/>
      <c r="BU42" s="52"/>
      <c r="BV42" s="52"/>
      <c r="BW42" s="52"/>
    </row>
    <row r="43" spans="1:75" ht="15">
      <c r="A43" s="53">
        <v>401</v>
      </c>
      <c r="B43" s="56" t="s">
        <v>122</v>
      </c>
      <c r="C43" s="77">
        <v>4275640</v>
      </c>
      <c r="D43" s="77">
        <v>0</v>
      </c>
      <c r="E43" s="77">
        <v>0</v>
      </c>
      <c r="F43" s="77">
        <v>48520</v>
      </c>
      <c r="G43" s="77">
        <v>0</v>
      </c>
      <c r="H43" s="77">
        <v>0</v>
      </c>
      <c r="I43" s="77">
        <v>315250</v>
      </c>
      <c r="J43" s="77">
        <v>0</v>
      </c>
      <c r="K43" s="77">
        <v>0</v>
      </c>
      <c r="L43" s="77">
        <v>3157020</v>
      </c>
      <c r="M43" s="77">
        <v>0</v>
      </c>
      <c r="N43" s="77">
        <v>0</v>
      </c>
      <c r="O43" s="77">
        <v>4201960</v>
      </c>
      <c r="P43" s="77">
        <v>0</v>
      </c>
      <c r="Q43" s="77">
        <v>0</v>
      </c>
      <c r="R43" s="77">
        <v>923120</v>
      </c>
      <c r="S43" s="77">
        <v>0</v>
      </c>
      <c r="T43" s="77">
        <v>0</v>
      </c>
      <c r="U43" s="77">
        <v>0</v>
      </c>
      <c r="V43" s="77">
        <v>0</v>
      </c>
      <c r="W43" s="77">
        <v>0</v>
      </c>
      <c r="X43" s="77">
        <v>3386850</v>
      </c>
      <c r="Y43" s="77">
        <v>0</v>
      </c>
      <c r="Z43" s="77">
        <v>0</v>
      </c>
      <c r="AA43" s="77">
        <v>3306590</v>
      </c>
      <c r="AB43" s="77">
        <v>0</v>
      </c>
      <c r="AC43" s="77">
        <v>0</v>
      </c>
      <c r="AD43" s="77">
        <v>28352520</v>
      </c>
      <c r="AE43" s="77">
        <v>0</v>
      </c>
      <c r="AF43" s="77">
        <v>0</v>
      </c>
      <c r="AG43" s="77">
        <v>25120</v>
      </c>
      <c r="AH43" s="77">
        <v>0</v>
      </c>
      <c r="AI43" s="77">
        <v>0</v>
      </c>
      <c r="AJ43" s="77">
        <v>2145550</v>
      </c>
      <c r="AK43" s="77">
        <v>0</v>
      </c>
      <c r="AL43" s="77">
        <v>0</v>
      </c>
      <c r="AM43" s="77">
        <v>0</v>
      </c>
      <c r="AN43" s="77">
        <v>0</v>
      </c>
      <c r="AO43" s="77">
        <v>0</v>
      </c>
      <c r="AP43" s="77">
        <v>76660</v>
      </c>
      <c r="AQ43" s="77">
        <v>0</v>
      </c>
      <c r="AR43" s="77">
        <v>0</v>
      </c>
      <c r="AS43" s="77">
        <v>0</v>
      </c>
      <c r="AT43" s="77">
        <v>0</v>
      </c>
      <c r="AU43" s="77">
        <v>0</v>
      </c>
      <c r="AV43" s="77">
        <v>0</v>
      </c>
      <c r="AW43" s="77">
        <v>0</v>
      </c>
      <c r="AX43" s="77">
        <v>0</v>
      </c>
      <c r="AY43" s="77">
        <v>0</v>
      </c>
      <c r="AZ43" s="77">
        <v>0</v>
      </c>
      <c r="BA43" s="77">
        <v>0</v>
      </c>
      <c r="BB43" s="77">
        <v>0</v>
      </c>
      <c r="BC43" s="77">
        <v>0</v>
      </c>
      <c r="BD43" s="77">
        <v>0</v>
      </c>
      <c r="BE43" s="77">
        <v>0</v>
      </c>
      <c r="BF43" s="77">
        <v>0</v>
      </c>
      <c r="BG43" s="77">
        <v>0</v>
      </c>
      <c r="BH43" s="77">
        <v>0</v>
      </c>
      <c r="BI43" s="77">
        <v>0</v>
      </c>
      <c r="BJ43" s="77">
        <v>0</v>
      </c>
      <c r="BK43" s="77">
        <v>0</v>
      </c>
      <c r="BL43" s="77">
        <v>0</v>
      </c>
      <c r="BM43" s="77">
        <v>0</v>
      </c>
      <c r="BN43" s="77">
        <v>0</v>
      </c>
      <c r="BO43" s="77">
        <v>0</v>
      </c>
      <c r="BP43" s="77">
        <v>0</v>
      </c>
      <c r="BQ43" s="77">
        <v>0</v>
      </c>
      <c r="BR43" s="77">
        <v>0</v>
      </c>
      <c r="BS43" s="77">
        <v>0</v>
      </c>
      <c r="BT43" s="77"/>
      <c r="BU43" s="78">
        <f aca="true" t="shared" si="11" ref="BU43:BW46">+C43+F43+I43+L43+O43+R43+U43+X43+AA43+AD43+AG43+AJ43+AM43+AP43+AS43+AV43+AY43+BB43+BE43+BH43+BK43+BN43+BQ43</f>
        <v>50214800</v>
      </c>
      <c r="BV43" s="78">
        <f t="shared" si="11"/>
        <v>0</v>
      </c>
      <c r="BW43" s="78">
        <f t="shared" si="11"/>
        <v>0</v>
      </c>
    </row>
    <row r="44" spans="1:75" ht="15">
      <c r="A44" s="53">
        <f>A43+1</f>
        <v>402</v>
      </c>
      <c r="B44" s="56" t="s">
        <v>123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77">
        <v>0</v>
      </c>
      <c r="AI44" s="77">
        <v>0</v>
      </c>
      <c r="AJ44" s="77">
        <v>0</v>
      </c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7">
        <v>0</v>
      </c>
      <c r="AW44" s="77">
        <v>0</v>
      </c>
      <c r="AX44" s="77">
        <v>0</v>
      </c>
      <c r="AY44" s="77">
        <v>0</v>
      </c>
      <c r="AZ44" s="77">
        <v>0</v>
      </c>
      <c r="BA44" s="77">
        <v>0</v>
      </c>
      <c r="BB44" s="77">
        <v>0</v>
      </c>
      <c r="BC44" s="77">
        <v>0</v>
      </c>
      <c r="BD44" s="77">
        <v>0</v>
      </c>
      <c r="BE44" s="77">
        <v>0</v>
      </c>
      <c r="BF44" s="77">
        <v>0</v>
      </c>
      <c r="BG44" s="77">
        <v>0</v>
      </c>
      <c r="BH44" s="77">
        <v>0</v>
      </c>
      <c r="BI44" s="77">
        <v>0</v>
      </c>
      <c r="BJ44" s="77">
        <v>0</v>
      </c>
      <c r="BK44" s="77">
        <v>0</v>
      </c>
      <c r="BL44" s="77">
        <v>0</v>
      </c>
      <c r="BM44" s="77">
        <v>0</v>
      </c>
      <c r="BN44" s="77">
        <v>0</v>
      </c>
      <c r="BO44" s="77">
        <v>0</v>
      </c>
      <c r="BP44" s="77">
        <v>0</v>
      </c>
      <c r="BQ44" s="77">
        <v>0</v>
      </c>
      <c r="BR44" s="77">
        <v>0</v>
      </c>
      <c r="BS44" s="77">
        <v>0</v>
      </c>
      <c r="BT44" s="77"/>
      <c r="BU44" s="78">
        <f t="shared" si="11"/>
        <v>0</v>
      </c>
      <c r="BV44" s="78">
        <f t="shared" si="11"/>
        <v>0</v>
      </c>
      <c r="BW44" s="78">
        <f t="shared" si="11"/>
        <v>0</v>
      </c>
    </row>
    <row r="45" spans="1:75" ht="15">
      <c r="A45" s="53">
        <f>A44+1</f>
        <v>403</v>
      </c>
      <c r="B45" s="56" t="s">
        <v>124</v>
      </c>
      <c r="C45" s="77">
        <v>14609770</v>
      </c>
      <c r="D45" s="77">
        <v>0</v>
      </c>
      <c r="E45" s="77">
        <v>0</v>
      </c>
      <c r="F45" s="77">
        <v>380860</v>
      </c>
      <c r="G45" s="77">
        <v>0</v>
      </c>
      <c r="H45" s="77">
        <v>0</v>
      </c>
      <c r="I45" s="77">
        <v>516130</v>
      </c>
      <c r="J45" s="77">
        <v>0</v>
      </c>
      <c r="K45" s="77">
        <v>0</v>
      </c>
      <c r="L45" s="77">
        <v>16880920</v>
      </c>
      <c r="M45" s="77">
        <v>0</v>
      </c>
      <c r="N45" s="77">
        <v>0</v>
      </c>
      <c r="O45" s="77">
        <v>7254600</v>
      </c>
      <c r="P45" s="77">
        <v>0</v>
      </c>
      <c r="Q45" s="77">
        <v>0</v>
      </c>
      <c r="R45" s="77">
        <v>769040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8343510</v>
      </c>
      <c r="Y45" s="77">
        <v>0</v>
      </c>
      <c r="Z45" s="77">
        <v>0</v>
      </c>
      <c r="AA45" s="77">
        <v>7028200</v>
      </c>
      <c r="AB45" s="77">
        <v>0</v>
      </c>
      <c r="AC45" s="77">
        <v>0</v>
      </c>
      <c r="AD45" s="77">
        <v>85170060</v>
      </c>
      <c r="AE45" s="77">
        <v>0</v>
      </c>
      <c r="AF45" s="77">
        <v>0</v>
      </c>
      <c r="AG45" s="77">
        <v>54290</v>
      </c>
      <c r="AH45" s="77">
        <v>0</v>
      </c>
      <c r="AI45" s="77">
        <v>0</v>
      </c>
      <c r="AJ45" s="77">
        <v>5958650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186890</v>
      </c>
      <c r="AQ45" s="77">
        <v>0</v>
      </c>
      <c r="AR45" s="77">
        <v>0</v>
      </c>
      <c r="AS45" s="77">
        <v>0</v>
      </c>
      <c r="AT45" s="77">
        <v>0</v>
      </c>
      <c r="AU45" s="77">
        <v>0</v>
      </c>
      <c r="AV45" s="77">
        <v>0</v>
      </c>
      <c r="AW45" s="77">
        <v>0</v>
      </c>
      <c r="AX45" s="77">
        <v>0</v>
      </c>
      <c r="AY45" s="77">
        <v>0</v>
      </c>
      <c r="AZ45" s="77">
        <v>0</v>
      </c>
      <c r="BA45" s="77">
        <v>0</v>
      </c>
      <c r="BB45" s="77">
        <v>0</v>
      </c>
      <c r="BC45" s="77">
        <v>0</v>
      </c>
      <c r="BD45" s="77">
        <v>0</v>
      </c>
      <c r="BE45" s="77">
        <v>0</v>
      </c>
      <c r="BF45" s="77">
        <v>0</v>
      </c>
      <c r="BG45" s="77">
        <v>0</v>
      </c>
      <c r="BH45" s="77">
        <v>0</v>
      </c>
      <c r="BI45" s="77">
        <v>0</v>
      </c>
      <c r="BJ45" s="77">
        <v>0</v>
      </c>
      <c r="BK45" s="77">
        <v>0</v>
      </c>
      <c r="BL45" s="77">
        <v>0</v>
      </c>
      <c r="BM45" s="77">
        <v>0</v>
      </c>
      <c r="BN45" s="77">
        <v>0</v>
      </c>
      <c r="BO45" s="77">
        <v>0</v>
      </c>
      <c r="BP45" s="77">
        <v>0</v>
      </c>
      <c r="BQ45" s="77">
        <v>0</v>
      </c>
      <c r="BR45" s="77">
        <v>0</v>
      </c>
      <c r="BS45" s="77">
        <v>0</v>
      </c>
      <c r="BT45" s="77"/>
      <c r="BU45" s="78">
        <f t="shared" si="11"/>
        <v>147152920</v>
      </c>
      <c r="BV45" s="78">
        <f t="shared" si="11"/>
        <v>0</v>
      </c>
      <c r="BW45" s="78">
        <f t="shared" si="11"/>
        <v>0</v>
      </c>
    </row>
    <row r="46" spans="1:75" ht="15">
      <c r="A46" s="53">
        <f>A45+1</f>
        <v>404</v>
      </c>
      <c r="B46" s="56" t="s">
        <v>125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77">
        <v>0</v>
      </c>
      <c r="AW46" s="77">
        <v>0</v>
      </c>
      <c r="AX46" s="77">
        <v>0</v>
      </c>
      <c r="AY46" s="77">
        <v>0</v>
      </c>
      <c r="AZ46" s="77">
        <v>0</v>
      </c>
      <c r="BA46" s="77">
        <v>0</v>
      </c>
      <c r="BB46" s="77">
        <v>0</v>
      </c>
      <c r="BC46" s="77">
        <v>0</v>
      </c>
      <c r="BD46" s="77">
        <v>0</v>
      </c>
      <c r="BE46" s="77">
        <v>0</v>
      </c>
      <c r="BF46" s="77">
        <v>0</v>
      </c>
      <c r="BG46" s="77">
        <v>0</v>
      </c>
      <c r="BH46" s="77">
        <v>0</v>
      </c>
      <c r="BI46" s="77">
        <v>0</v>
      </c>
      <c r="BJ46" s="77">
        <v>0</v>
      </c>
      <c r="BK46" s="77">
        <v>0</v>
      </c>
      <c r="BL46" s="77">
        <v>0</v>
      </c>
      <c r="BM46" s="77">
        <v>0</v>
      </c>
      <c r="BN46" s="77">
        <v>0</v>
      </c>
      <c r="BO46" s="77">
        <v>0</v>
      </c>
      <c r="BP46" s="77">
        <v>0</v>
      </c>
      <c r="BQ46" s="77">
        <v>0</v>
      </c>
      <c r="BR46" s="77">
        <v>0</v>
      </c>
      <c r="BS46" s="77">
        <v>0</v>
      </c>
      <c r="BT46" s="77"/>
      <c r="BU46" s="78">
        <f t="shared" si="11"/>
        <v>0</v>
      </c>
      <c r="BV46" s="78">
        <f t="shared" si="11"/>
        <v>0</v>
      </c>
      <c r="BW46" s="78">
        <f t="shared" si="11"/>
        <v>0</v>
      </c>
    </row>
    <row r="47" spans="1:75" s="61" customFormat="1" ht="15.75" thickBot="1">
      <c r="A47" s="58">
        <v>400</v>
      </c>
      <c r="B47" s="59" t="s">
        <v>126</v>
      </c>
      <c r="C47" s="60">
        <f aca="true" t="shared" si="12" ref="C47:BN47">SUM(C43:C46)</f>
        <v>18885410</v>
      </c>
      <c r="D47" s="60">
        <f t="shared" si="12"/>
        <v>0</v>
      </c>
      <c r="E47" s="60">
        <f t="shared" si="12"/>
        <v>0</v>
      </c>
      <c r="F47" s="60">
        <f t="shared" si="12"/>
        <v>429380</v>
      </c>
      <c r="G47" s="60">
        <f t="shared" si="12"/>
        <v>0</v>
      </c>
      <c r="H47" s="60">
        <f t="shared" si="12"/>
        <v>0</v>
      </c>
      <c r="I47" s="60">
        <f t="shared" si="12"/>
        <v>831380</v>
      </c>
      <c r="J47" s="60">
        <f t="shared" si="12"/>
        <v>0</v>
      </c>
      <c r="K47" s="60">
        <f t="shared" si="12"/>
        <v>0</v>
      </c>
      <c r="L47" s="60">
        <f t="shared" si="12"/>
        <v>20037940</v>
      </c>
      <c r="M47" s="60">
        <f t="shared" si="12"/>
        <v>0</v>
      </c>
      <c r="N47" s="60">
        <f t="shared" si="12"/>
        <v>0</v>
      </c>
      <c r="O47" s="60">
        <f t="shared" si="12"/>
        <v>11456560</v>
      </c>
      <c r="P47" s="60">
        <f t="shared" si="12"/>
        <v>0</v>
      </c>
      <c r="Q47" s="60">
        <f t="shared" si="12"/>
        <v>0</v>
      </c>
      <c r="R47" s="60">
        <f t="shared" si="12"/>
        <v>1692160</v>
      </c>
      <c r="S47" s="60">
        <f t="shared" si="12"/>
        <v>0</v>
      </c>
      <c r="T47" s="60">
        <f t="shared" si="12"/>
        <v>0</v>
      </c>
      <c r="U47" s="60">
        <f t="shared" si="12"/>
        <v>0</v>
      </c>
      <c r="V47" s="60">
        <f t="shared" si="12"/>
        <v>0</v>
      </c>
      <c r="W47" s="60">
        <f t="shared" si="12"/>
        <v>0</v>
      </c>
      <c r="X47" s="60">
        <f t="shared" si="12"/>
        <v>11730360</v>
      </c>
      <c r="Y47" s="60">
        <f t="shared" si="12"/>
        <v>0</v>
      </c>
      <c r="Z47" s="60">
        <f t="shared" si="12"/>
        <v>0</v>
      </c>
      <c r="AA47" s="60">
        <f t="shared" si="12"/>
        <v>10334790</v>
      </c>
      <c r="AB47" s="60">
        <f t="shared" si="12"/>
        <v>0</v>
      </c>
      <c r="AC47" s="60">
        <f t="shared" si="12"/>
        <v>0</v>
      </c>
      <c r="AD47" s="60">
        <f t="shared" si="12"/>
        <v>113522580</v>
      </c>
      <c r="AE47" s="60">
        <f t="shared" si="12"/>
        <v>0</v>
      </c>
      <c r="AF47" s="60">
        <f t="shared" si="12"/>
        <v>0</v>
      </c>
      <c r="AG47" s="60">
        <f t="shared" si="12"/>
        <v>79410</v>
      </c>
      <c r="AH47" s="60">
        <f t="shared" si="12"/>
        <v>0</v>
      </c>
      <c r="AI47" s="60">
        <f t="shared" si="12"/>
        <v>0</v>
      </c>
      <c r="AJ47" s="60">
        <f t="shared" si="12"/>
        <v>8104200</v>
      </c>
      <c r="AK47" s="60">
        <f t="shared" si="12"/>
        <v>0</v>
      </c>
      <c r="AL47" s="60">
        <f t="shared" si="12"/>
        <v>0</v>
      </c>
      <c r="AM47" s="60">
        <f t="shared" si="12"/>
        <v>0</v>
      </c>
      <c r="AN47" s="60">
        <f t="shared" si="12"/>
        <v>0</v>
      </c>
      <c r="AO47" s="60">
        <f t="shared" si="12"/>
        <v>0</v>
      </c>
      <c r="AP47" s="60">
        <f t="shared" si="12"/>
        <v>263550</v>
      </c>
      <c r="AQ47" s="60">
        <f t="shared" si="12"/>
        <v>0</v>
      </c>
      <c r="AR47" s="60">
        <f t="shared" si="12"/>
        <v>0</v>
      </c>
      <c r="AS47" s="60">
        <f t="shared" si="12"/>
        <v>0</v>
      </c>
      <c r="AT47" s="60">
        <f t="shared" si="12"/>
        <v>0</v>
      </c>
      <c r="AU47" s="60">
        <f t="shared" si="12"/>
        <v>0</v>
      </c>
      <c r="AV47" s="60">
        <f t="shared" si="12"/>
        <v>0</v>
      </c>
      <c r="AW47" s="60">
        <f t="shared" si="12"/>
        <v>0</v>
      </c>
      <c r="AX47" s="60">
        <f t="shared" si="12"/>
        <v>0</v>
      </c>
      <c r="AY47" s="60">
        <f t="shared" si="12"/>
        <v>0</v>
      </c>
      <c r="AZ47" s="60">
        <f t="shared" si="12"/>
        <v>0</v>
      </c>
      <c r="BA47" s="60">
        <f t="shared" si="12"/>
        <v>0</v>
      </c>
      <c r="BB47" s="60">
        <f t="shared" si="12"/>
        <v>0</v>
      </c>
      <c r="BC47" s="60">
        <f t="shared" si="12"/>
        <v>0</v>
      </c>
      <c r="BD47" s="60">
        <f t="shared" si="12"/>
        <v>0</v>
      </c>
      <c r="BE47" s="60">
        <f t="shared" si="12"/>
        <v>0</v>
      </c>
      <c r="BF47" s="60">
        <f t="shared" si="12"/>
        <v>0</v>
      </c>
      <c r="BG47" s="60">
        <f t="shared" si="12"/>
        <v>0</v>
      </c>
      <c r="BH47" s="60">
        <f t="shared" si="12"/>
        <v>0</v>
      </c>
      <c r="BI47" s="60">
        <f t="shared" si="12"/>
        <v>0</v>
      </c>
      <c r="BJ47" s="60">
        <f t="shared" si="12"/>
        <v>0</v>
      </c>
      <c r="BK47" s="60">
        <f t="shared" si="12"/>
        <v>0</v>
      </c>
      <c r="BL47" s="60">
        <f t="shared" si="12"/>
        <v>0</v>
      </c>
      <c r="BM47" s="60">
        <f t="shared" si="12"/>
        <v>0</v>
      </c>
      <c r="BN47" s="60">
        <f t="shared" si="12"/>
        <v>0</v>
      </c>
      <c r="BO47" s="60">
        <f aca="true" t="shared" si="13" ref="BO47:BW47">SUM(BO43:BO46)</f>
        <v>0</v>
      </c>
      <c r="BP47" s="60">
        <f t="shared" si="13"/>
        <v>0</v>
      </c>
      <c r="BQ47" s="60">
        <f t="shared" si="13"/>
        <v>0</v>
      </c>
      <c r="BR47" s="60">
        <f t="shared" si="13"/>
        <v>0</v>
      </c>
      <c r="BS47" s="60">
        <f t="shared" si="13"/>
        <v>0</v>
      </c>
      <c r="BT47" s="60"/>
      <c r="BU47" s="60">
        <f t="shared" si="13"/>
        <v>197367720</v>
      </c>
      <c r="BV47" s="60">
        <f t="shared" si="13"/>
        <v>0</v>
      </c>
      <c r="BW47" s="60">
        <f t="shared" si="13"/>
        <v>0</v>
      </c>
    </row>
    <row r="48" spans="1:75" ht="15.75" thickTop="1">
      <c r="A48" s="64"/>
      <c r="B48" s="65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</row>
    <row r="49" spans="1:75" ht="15">
      <c r="A49" s="15"/>
      <c r="B49" s="13" t="s">
        <v>127</v>
      </c>
      <c r="C49" s="16"/>
      <c r="D49" s="11"/>
      <c r="E49" s="11"/>
      <c r="F49" s="1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16"/>
      <c r="S49" s="11"/>
      <c r="T49" s="11"/>
      <c r="U49" s="11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16"/>
      <c r="AH49" s="11"/>
      <c r="AI49" s="11"/>
      <c r="AJ49" s="11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16"/>
      <c r="AW49" s="11"/>
      <c r="AX49" s="11"/>
      <c r="AY49" s="11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16"/>
      <c r="BL49" s="11"/>
      <c r="BM49" s="11"/>
      <c r="BN49" s="11"/>
      <c r="BO49" s="52"/>
      <c r="BP49" s="52"/>
      <c r="BQ49" s="52"/>
      <c r="BR49" s="52"/>
      <c r="BS49" s="52"/>
      <c r="BT49" s="52"/>
      <c r="BU49" s="52"/>
      <c r="BV49" s="52"/>
      <c r="BW49" s="52"/>
    </row>
    <row r="50" spans="1:75" ht="15">
      <c r="A50" s="53">
        <v>501</v>
      </c>
      <c r="B50" s="56" t="s">
        <v>128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  <c r="AO50" s="77">
        <v>0</v>
      </c>
      <c r="AP50" s="77">
        <v>0</v>
      </c>
      <c r="AQ50" s="77">
        <v>0</v>
      </c>
      <c r="AR50" s="77">
        <v>0</v>
      </c>
      <c r="AS50" s="77">
        <v>0</v>
      </c>
      <c r="AT50" s="77">
        <v>0</v>
      </c>
      <c r="AU50" s="77">
        <v>0</v>
      </c>
      <c r="AV50" s="77">
        <v>0</v>
      </c>
      <c r="AW50" s="77">
        <v>0</v>
      </c>
      <c r="AX50" s="77">
        <v>0</v>
      </c>
      <c r="AY50" s="77">
        <v>0</v>
      </c>
      <c r="AZ50" s="77">
        <v>0</v>
      </c>
      <c r="BA50" s="77">
        <v>0</v>
      </c>
      <c r="BB50" s="77">
        <v>0</v>
      </c>
      <c r="BC50" s="77">
        <v>0</v>
      </c>
      <c r="BD50" s="77">
        <v>0</v>
      </c>
      <c r="BE50" s="77">
        <v>0</v>
      </c>
      <c r="BF50" s="77">
        <v>0</v>
      </c>
      <c r="BG50" s="77">
        <v>0</v>
      </c>
      <c r="BH50" s="77">
        <v>0</v>
      </c>
      <c r="BI50" s="77">
        <v>0</v>
      </c>
      <c r="BJ50" s="77">
        <v>0</v>
      </c>
      <c r="BK50" s="77">
        <v>0</v>
      </c>
      <c r="BL50" s="77">
        <v>0</v>
      </c>
      <c r="BM50" s="77">
        <v>0</v>
      </c>
      <c r="BN50" s="77">
        <v>789000000</v>
      </c>
      <c r="BO50" s="77">
        <v>0</v>
      </c>
      <c r="BP50" s="77">
        <v>0</v>
      </c>
      <c r="BQ50" s="77">
        <v>0</v>
      </c>
      <c r="BR50" s="77">
        <v>0</v>
      </c>
      <c r="BS50" s="77">
        <v>0</v>
      </c>
      <c r="BT50" s="77"/>
      <c r="BU50" s="78">
        <f>+C50+F50+I50+L50+O50+R50+U50+X50+AA50+AD50+AG50+AJ50+AM50+AP50+AS50+AV50+AY50+BB50+BE50+BH50+BK50+BN50+BQ50</f>
        <v>789000000</v>
      </c>
      <c r="BV50" s="78">
        <f>+D50+G50+J50+M50+P50+S50+V50+Y50+AB50+AE50+AH50+AK50+AN50+AQ50+AT50+AW50+AZ50+BC50+BF50+BI50+BL50+BO50+BR50</f>
        <v>0</v>
      </c>
      <c r="BW50" s="78">
        <f>+E50+H50+K50+N50+Q50+T50+W50+Z50+AC50+AF50+AI50+AL50+AO50+AR50+AU50+AX50+BA50+BD50+BG50+BJ50+BM50+BP50+BS50</f>
        <v>0</v>
      </c>
    </row>
    <row r="51" spans="1:75" s="61" customFormat="1" ht="15.75" thickBot="1">
      <c r="A51" s="58">
        <v>500</v>
      </c>
      <c r="B51" s="59" t="s">
        <v>129</v>
      </c>
      <c r="C51" s="60">
        <f aca="true" t="shared" si="14" ref="C51:BN51">SUM(C50)</f>
        <v>0</v>
      </c>
      <c r="D51" s="60">
        <f t="shared" si="14"/>
        <v>0</v>
      </c>
      <c r="E51" s="60">
        <f t="shared" si="14"/>
        <v>0</v>
      </c>
      <c r="F51" s="60">
        <f t="shared" si="14"/>
        <v>0</v>
      </c>
      <c r="G51" s="60">
        <f t="shared" si="14"/>
        <v>0</v>
      </c>
      <c r="H51" s="60">
        <f t="shared" si="14"/>
        <v>0</v>
      </c>
      <c r="I51" s="60">
        <f t="shared" si="14"/>
        <v>0</v>
      </c>
      <c r="J51" s="60">
        <f t="shared" si="14"/>
        <v>0</v>
      </c>
      <c r="K51" s="60">
        <f t="shared" si="14"/>
        <v>0</v>
      </c>
      <c r="L51" s="60">
        <f t="shared" si="14"/>
        <v>0</v>
      </c>
      <c r="M51" s="60">
        <f t="shared" si="14"/>
        <v>0</v>
      </c>
      <c r="N51" s="60">
        <f t="shared" si="14"/>
        <v>0</v>
      </c>
      <c r="O51" s="60">
        <f t="shared" si="14"/>
        <v>0</v>
      </c>
      <c r="P51" s="60">
        <f t="shared" si="14"/>
        <v>0</v>
      </c>
      <c r="Q51" s="60">
        <f t="shared" si="14"/>
        <v>0</v>
      </c>
      <c r="R51" s="60">
        <f t="shared" si="14"/>
        <v>0</v>
      </c>
      <c r="S51" s="60">
        <f t="shared" si="14"/>
        <v>0</v>
      </c>
      <c r="T51" s="60">
        <f t="shared" si="14"/>
        <v>0</v>
      </c>
      <c r="U51" s="60">
        <f t="shared" si="14"/>
        <v>0</v>
      </c>
      <c r="V51" s="60">
        <f t="shared" si="14"/>
        <v>0</v>
      </c>
      <c r="W51" s="60">
        <f t="shared" si="14"/>
        <v>0</v>
      </c>
      <c r="X51" s="60">
        <f t="shared" si="14"/>
        <v>0</v>
      </c>
      <c r="Y51" s="60">
        <f t="shared" si="14"/>
        <v>0</v>
      </c>
      <c r="Z51" s="60">
        <f t="shared" si="14"/>
        <v>0</v>
      </c>
      <c r="AA51" s="60">
        <f t="shared" si="14"/>
        <v>0</v>
      </c>
      <c r="AB51" s="60">
        <f t="shared" si="14"/>
        <v>0</v>
      </c>
      <c r="AC51" s="60">
        <f t="shared" si="14"/>
        <v>0</v>
      </c>
      <c r="AD51" s="60">
        <f t="shared" si="14"/>
        <v>0</v>
      </c>
      <c r="AE51" s="60">
        <f t="shared" si="14"/>
        <v>0</v>
      </c>
      <c r="AF51" s="60">
        <f t="shared" si="14"/>
        <v>0</v>
      </c>
      <c r="AG51" s="60">
        <f t="shared" si="14"/>
        <v>0</v>
      </c>
      <c r="AH51" s="60">
        <f t="shared" si="14"/>
        <v>0</v>
      </c>
      <c r="AI51" s="60">
        <f t="shared" si="14"/>
        <v>0</v>
      </c>
      <c r="AJ51" s="60">
        <f t="shared" si="14"/>
        <v>0</v>
      </c>
      <c r="AK51" s="60">
        <f t="shared" si="14"/>
        <v>0</v>
      </c>
      <c r="AL51" s="60">
        <f t="shared" si="14"/>
        <v>0</v>
      </c>
      <c r="AM51" s="60">
        <f t="shared" si="14"/>
        <v>0</v>
      </c>
      <c r="AN51" s="60">
        <f t="shared" si="14"/>
        <v>0</v>
      </c>
      <c r="AO51" s="60">
        <f t="shared" si="14"/>
        <v>0</v>
      </c>
      <c r="AP51" s="60">
        <f t="shared" si="14"/>
        <v>0</v>
      </c>
      <c r="AQ51" s="60">
        <f t="shared" si="14"/>
        <v>0</v>
      </c>
      <c r="AR51" s="60">
        <f t="shared" si="14"/>
        <v>0</v>
      </c>
      <c r="AS51" s="60">
        <f t="shared" si="14"/>
        <v>0</v>
      </c>
      <c r="AT51" s="60">
        <f t="shared" si="14"/>
        <v>0</v>
      </c>
      <c r="AU51" s="60">
        <f t="shared" si="14"/>
        <v>0</v>
      </c>
      <c r="AV51" s="60">
        <f t="shared" si="14"/>
        <v>0</v>
      </c>
      <c r="AW51" s="60">
        <f t="shared" si="14"/>
        <v>0</v>
      </c>
      <c r="AX51" s="60">
        <f t="shared" si="14"/>
        <v>0</v>
      </c>
      <c r="AY51" s="60">
        <f t="shared" si="14"/>
        <v>0</v>
      </c>
      <c r="AZ51" s="60">
        <f t="shared" si="14"/>
        <v>0</v>
      </c>
      <c r="BA51" s="60">
        <f t="shared" si="14"/>
        <v>0</v>
      </c>
      <c r="BB51" s="60">
        <f t="shared" si="14"/>
        <v>0</v>
      </c>
      <c r="BC51" s="60">
        <f t="shared" si="14"/>
        <v>0</v>
      </c>
      <c r="BD51" s="60">
        <f t="shared" si="14"/>
        <v>0</v>
      </c>
      <c r="BE51" s="60">
        <f t="shared" si="14"/>
        <v>0</v>
      </c>
      <c r="BF51" s="60">
        <f t="shared" si="14"/>
        <v>0</v>
      </c>
      <c r="BG51" s="60">
        <f t="shared" si="14"/>
        <v>0</v>
      </c>
      <c r="BH51" s="60">
        <f t="shared" si="14"/>
        <v>0</v>
      </c>
      <c r="BI51" s="60">
        <f t="shared" si="14"/>
        <v>0</v>
      </c>
      <c r="BJ51" s="60">
        <f t="shared" si="14"/>
        <v>0</v>
      </c>
      <c r="BK51" s="60">
        <f t="shared" si="14"/>
        <v>0</v>
      </c>
      <c r="BL51" s="60">
        <f t="shared" si="14"/>
        <v>0</v>
      </c>
      <c r="BM51" s="60">
        <f t="shared" si="14"/>
        <v>0</v>
      </c>
      <c r="BN51" s="60">
        <f t="shared" si="14"/>
        <v>789000000</v>
      </c>
      <c r="BO51" s="60">
        <f aca="true" t="shared" si="15" ref="BO51:BW51">SUM(BO50)</f>
        <v>0</v>
      </c>
      <c r="BP51" s="60">
        <f t="shared" si="15"/>
        <v>0</v>
      </c>
      <c r="BQ51" s="60">
        <f t="shared" si="15"/>
        <v>0</v>
      </c>
      <c r="BR51" s="60">
        <f t="shared" si="15"/>
        <v>0</v>
      </c>
      <c r="BS51" s="60">
        <f t="shared" si="15"/>
        <v>0</v>
      </c>
      <c r="BT51" s="60"/>
      <c r="BU51" s="60">
        <f t="shared" si="15"/>
        <v>789000000</v>
      </c>
      <c r="BV51" s="60">
        <f t="shared" si="15"/>
        <v>0</v>
      </c>
      <c r="BW51" s="60">
        <f t="shared" si="15"/>
        <v>0</v>
      </c>
    </row>
    <row r="52" spans="1:75" ht="15.75" thickTop="1">
      <c r="A52" s="64"/>
      <c r="B52" s="65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</row>
    <row r="53" spans="1:75" ht="15">
      <c r="A53" s="15"/>
      <c r="B53" s="13" t="s">
        <v>130</v>
      </c>
      <c r="C53" s="16"/>
      <c r="D53" s="11"/>
      <c r="E53" s="11"/>
      <c r="F53" s="11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16"/>
      <c r="S53" s="11"/>
      <c r="T53" s="11"/>
      <c r="U53" s="11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16"/>
      <c r="AH53" s="11"/>
      <c r="AI53" s="11"/>
      <c r="AJ53" s="11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16"/>
      <c r="AW53" s="11"/>
      <c r="AX53" s="11"/>
      <c r="AY53" s="11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16"/>
      <c r="BL53" s="11"/>
      <c r="BM53" s="11"/>
      <c r="BN53" s="11"/>
      <c r="BO53" s="52"/>
      <c r="BP53" s="52"/>
      <c r="BQ53" s="52"/>
      <c r="BR53" s="52"/>
      <c r="BS53" s="52"/>
      <c r="BT53" s="52"/>
      <c r="BU53" s="52"/>
      <c r="BV53" s="52"/>
      <c r="BW53" s="52"/>
    </row>
    <row r="54" spans="1:75" ht="15">
      <c r="A54" s="53">
        <v>701</v>
      </c>
      <c r="B54" s="56" t="s">
        <v>131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  <c r="AO54" s="77">
        <v>0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77">
        <v>0</v>
      </c>
      <c r="AW54" s="77">
        <v>0</v>
      </c>
      <c r="AX54" s="77">
        <v>0</v>
      </c>
      <c r="AY54" s="77">
        <v>0</v>
      </c>
      <c r="AZ54" s="77">
        <v>0</v>
      </c>
      <c r="BA54" s="77">
        <v>0</v>
      </c>
      <c r="BB54" s="77">
        <v>0</v>
      </c>
      <c r="BC54" s="77">
        <v>0</v>
      </c>
      <c r="BD54" s="77">
        <v>0</v>
      </c>
      <c r="BE54" s="77">
        <v>0</v>
      </c>
      <c r="BF54" s="77">
        <v>0</v>
      </c>
      <c r="BG54" s="77">
        <v>0</v>
      </c>
      <c r="BH54" s="77">
        <v>0</v>
      </c>
      <c r="BI54" s="77">
        <v>0</v>
      </c>
      <c r="BJ54" s="77">
        <v>0</v>
      </c>
      <c r="BK54" s="77">
        <v>0</v>
      </c>
      <c r="BL54" s="77">
        <v>0</v>
      </c>
      <c r="BM54" s="77">
        <v>0</v>
      </c>
      <c r="BN54" s="77">
        <v>0</v>
      </c>
      <c r="BO54" s="77">
        <v>0</v>
      </c>
      <c r="BP54" s="77">
        <v>0</v>
      </c>
      <c r="BQ54" s="77">
        <v>315615100</v>
      </c>
      <c r="BR54" s="77">
        <v>0</v>
      </c>
      <c r="BS54" s="77">
        <v>0</v>
      </c>
      <c r="BT54" s="77"/>
      <c r="BU54" s="78">
        <f aca="true" t="shared" si="16" ref="BU54:BW55">+C54+F54+I54+L54+O54+R54+U54+X54+AA54+AD54+AG54+AJ54+AM54+AP54+AS54+AV54+AY54+BB54+BE54+BH54+BK54+BN54+BQ54</f>
        <v>315615100</v>
      </c>
      <c r="BV54" s="78">
        <f t="shared" si="16"/>
        <v>0</v>
      </c>
      <c r="BW54" s="78">
        <f t="shared" si="16"/>
        <v>0</v>
      </c>
    </row>
    <row r="55" spans="1:75" ht="15">
      <c r="A55" s="53">
        <f>A54+1</f>
        <v>702</v>
      </c>
      <c r="B55" s="56" t="s">
        <v>132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77">
        <v>0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>
        <v>0</v>
      </c>
      <c r="AU55" s="77">
        <v>0</v>
      </c>
      <c r="AV55" s="77">
        <v>0</v>
      </c>
      <c r="AW55" s="77">
        <v>0</v>
      </c>
      <c r="AX55" s="77">
        <v>0</v>
      </c>
      <c r="AY55" s="77">
        <v>0</v>
      </c>
      <c r="AZ55" s="77">
        <v>0</v>
      </c>
      <c r="BA55" s="77">
        <v>0</v>
      </c>
      <c r="BB55" s="77">
        <v>0</v>
      </c>
      <c r="BC55" s="77">
        <v>0</v>
      </c>
      <c r="BD55" s="77">
        <v>0</v>
      </c>
      <c r="BE55" s="77">
        <v>0</v>
      </c>
      <c r="BF55" s="77">
        <v>0</v>
      </c>
      <c r="BG55" s="77">
        <v>0</v>
      </c>
      <c r="BH55" s="77">
        <v>0</v>
      </c>
      <c r="BI55" s="77">
        <v>0</v>
      </c>
      <c r="BJ55" s="77">
        <v>0</v>
      </c>
      <c r="BK55" s="77">
        <v>0</v>
      </c>
      <c r="BL55" s="77">
        <v>0</v>
      </c>
      <c r="BM55" s="77">
        <v>0</v>
      </c>
      <c r="BN55" s="77">
        <v>0</v>
      </c>
      <c r="BO55" s="77">
        <v>0</v>
      </c>
      <c r="BP55" s="77">
        <v>0</v>
      </c>
      <c r="BQ55" s="77">
        <v>54101350</v>
      </c>
      <c r="BR55" s="77">
        <v>0</v>
      </c>
      <c r="BS55" s="77">
        <v>0</v>
      </c>
      <c r="BT55" s="77"/>
      <c r="BU55" s="78">
        <f t="shared" si="16"/>
        <v>54101350</v>
      </c>
      <c r="BV55" s="78">
        <f t="shared" si="16"/>
        <v>0</v>
      </c>
      <c r="BW55" s="78">
        <f t="shared" si="16"/>
        <v>0</v>
      </c>
    </row>
    <row r="56" spans="1:75" s="61" customFormat="1" ht="15.75" thickBot="1">
      <c r="A56" s="58">
        <v>700</v>
      </c>
      <c r="B56" s="59" t="s">
        <v>133</v>
      </c>
      <c r="C56" s="60">
        <f aca="true" t="shared" si="17" ref="C56:BN56">SUM(C54:C55)</f>
        <v>0</v>
      </c>
      <c r="D56" s="60">
        <f t="shared" si="17"/>
        <v>0</v>
      </c>
      <c r="E56" s="60">
        <f t="shared" si="17"/>
        <v>0</v>
      </c>
      <c r="F56" s="60">
        <f t="shared" si="17"/>
        <v>0</v>
      </c>
      <c r="G56" s="60">
        <f t="shared" si="17"/>
        <v>0</v>
      </c>
      <c r="H56" s="60">
        <f t="shared" si="17"/>
        <v>0</v>
      </c>
      <c r="I56" s="60">
        <f t="shared" si="17"/>
        <v>0</v>
      </c>
      <c r="J56" s="60">
        <f t="shared" si="17"/>
        <v>0</v>
      </c>
      <c r="K56" s="60">
        <f t="shared" si="17"/>
        <v>0</v>
      </c>
      <c r="L56" s="60">
        <f t="shared" si="17"/>
        <v>0</v>
      </c>
      <c r="M56" s="60">
        <f t="shared" si="17"/>
        <v>0</v>
      </c>
      <c r="N56" s="60">
        <f t="shared" si="17"/>
        <v>0</v>
      </c>
      <c r="O56" s="60">
        <f t="shared" si="17"/>
        <v>0</v>
      </c>
      <c r="P56" s="60">
        <f t="shared" si="17"/>
        <v>0</v>
      </c>
      <c r="Q56" s="60">
        <f t="shared" si="17"/>
        <v>0</v>
      </c>
      <c r="R56" s="60">
        <f t="shared" si="17"/>
        <v>0</v>
      </c>
      <c r="S56" s="60">
        <f t="shared" si="17"/>
        <v>0</v>
      </c>
      <c r="T56" s="60">
        <f t="shared" si="17"/>
        <v>0</v>
      </c>
      <c r="U56" s="60">
        <f t="shared" si="17"/>
        <v>0</v>
      </c>
      <c r="V56" s="60">
        <f t="shared" si="17"/>
        <v>0</v>
      </c>
      <c r="W56" s="60">
        <f t="shared" si="17"/>
        <v>0</v>
      </c>
      <c r="X56" s="60">
        <f t="shared" si="17"/>
        <v>0</v>
      </c>
      <c r="Y56" s="60">
        <f t="shared" si="17"/>
        <v>0</v>
      </c>
      <c r="Z56" s="60">
        <f t="shared" si="17"/>
        <v>0</v>
      </c>
      <c r="AA56" s="60">
        <f t="shared" si="17"/>
        <v>0</v>
      </c>
      <c r="AB56" s="60">
        <f t="shared" si="17"/>
        <v>0</v>
      </c>
      <c r="AC56" s="60">
        <f t="shared" si="17"/>
        <v>0</v>
      </c>
      <c r="AD56" s="60">
        <f t="shared" si="17"/>
        <v>0</v>
      </c>
      <c r="AE56" s="60">
        <f t="shared" si="17"/>
        <v>0</v>
      </c>
      <c r="AF56" s="60">
        <f t="shared" si="17"/>
        <v>0</v>
      </c>
      <c r="AG56" s="60">
        <f t="shared" si="17"/>
        <v>0</v>
      </c>
      <c r="AH56" s="60">
        <f t="shared" si="17"/>
        <v>0</v>
      </c>
      <c r="AI56" s="60">
        <f t="shared" si="17"/>
        <v>0</v>
      </c>
      <c r="AJ56" s="60">
        <f t="shared" si="17"/>
        <v>0</v>
      </c>
      <c r="AK56" s="60">
        <f t="shared" si="17"/>
        <v>0</v>
      </c>
      <c r="AL56" s="60">
        <f t="shared" si="17"/>
        <v>0</v>
      </c>
      <c r="AM56" s="60">
        <f t="shared" si="17"/>
        <v>0</v>
      </c>
      <c r="AN56" s="60">
        <f t="shared" si="17"/>
        <v>0</v>
      </c>
      <c r="AO56" s="60">
        <f t="shared" si="17"/>
        <v>0</v>
      </c>
      <c r="AP56" s="60">
        <f t="shared" si="17"/>
        <v>0</v>
      </c>
      <c r="AQ56" s="60">
        <f t="shared" si="17"/>
        <v>0</v>
      </c>
      <c r="AR56" s="60">
        <f t="shared" si="17"/>
        <v>0</v>
      </c>
      <c r="AS56" s="60">
        <f t="shared" si="17"/>
        <v>0</v>
      </c>
      <c r="AT56" s="60">
        <f t="shared" si="17"/>
        <v>0</v>
      </c>
      <c r="AU56" s="60">
        <f t="shared" si="17"/>
        <v>0</v>
      </c>
      <c r="AV56" s="60">
        <f t="shared" si="17"/>
        <v>0</v>
      </c>
      <c r="AW56" s="60">
        <f t="shared" si="17"/>
        <v>0</v>
      </c>
      <c r="AX56" s="60">
        <f t="shared" si="17"/>
        <v>0</v>
      </c>
      <c r="AY56" s="60">
        <f t="shared" si="17"/>
        <v>0</v>
      </c>
      <c r="AZ56" s="60">
        <f t="shared" si="17"/>
        <v>0</v>
      </c>
      <c r="BA56" s="60">
        <f t="shared" si="17"/>
        <v>0</v>
      </c>
      <c r="BB56" s="60">
        <f t="shared" si="17"/>
        <v>0</v>
      </c>
      <c r="BC56" s="60">
        <f t="shared" si="17"/>
        <v>0</v>
      </c>
      <c r="BD56" s="60">
        <f t="shared" si="17"/>
        <v>0</v>
      </c>
      <c r="BE56" s="60">
        <f t="shared" si="17"/>
        <v>0</v>
      </c>
      <c r="BF56" s="60">
        <f t="shared" si="17"/>
        <v>0</v>
      </c>
      <c r="BG56" s="60">
        <f t="shared" si="17"/>
        <v>0</v>
      </c>
      <c r="BH56" s="60">
        <f t="shared" si="17"/>
        <v>0</v>
      </c>
      <c r="BI56" s="60">
        <f t="shared" si="17"/>
        <v>0</v>
      </c>
      <c r="BJ56" s="60">
        <f t="shared" si="17"/>
        <v>0</v>
      </c>
      <c r="BK56" s="60">
        <f t="shared" si="17"/>
        <v>0</v>
      </c>
      <c r="BL56" s="60">
        <f t="shared" si="17"/>
        <v>0</v>
      </c>
      <c r="BM56" s="60">
        <f t="shared" si="17"/>
        <v>0</v>
      </c>
      <c r="BN56" s="60">
        <f t="shared" si="17"/>
        <v>0</v>
      </c>
      <c r="BO56" s="60">
        <f aca="true" t="shared" si="18" ref="BO56:BW56">SUM(BO54:BO55)</f>
        <v>0</v>
      </c>
      <c r="BP56" s="60">
        <f t="shared" si="18"/>
        <v>0</v>
      </c>
      <c r="BQ56" s="60">
        <f t="shared" si="18"/>
        <v>369716450</v>
      </c>
      <c r="BR56" s="60">
        <f t="shared" si="18"/>
        <v>0</v>
      </c>
      <c r="BS56" s="60">
        <f t="shared" si="18"/>
        <v>0</v>
      </c>
      <c r="BT56" s="60"/>
      <c r="BU56" s="60">
        <f t="shared" si="18"/>
        <v>369716450</v>
      </c>
      <c r="BV56" s="60">
        <f t="shared" si="18"/>
        <v>0</v>
      </c>
      <c r="BW56" s="60">
        <f t="shared" si="18"/>
        <v>0</v>
      </c>
    </row>
    <row r="57" spans="1:75" ht="16.5" thickBot="1" thickTop="1">
      <c r="A57" s="66"/>
      <c r="B57" s="67" t="s">
        <v>134</v>
      </c>
      <c r="C57" s="68">
        <f aca="true" t="shared" si="19" ref="C57:BN57">+C25+C33+C40+C47+C51+C56</f>
        <v>669787402.34</v>
      </c>
      <c r="D57" s="68">
        <f t="shared" si="19"/>
        <v>67764432.28999999</v>
      </c>
      <c r="E57" s="68">
        <f t="shared" si="19"/>
        <v>0</v>
      </c>
      <c r="F57" s="68">
        <f t="shared" si="19"/>
        <v>8456328.09</v>
      </c>
      <c r="G57" s="68">
        <f t="shared" si="19"/>
        <v>0</v>
      </c>
      <c r="H57" s="68">
        <f t="shared" si="19"/>
        <v>0</v>
      </c>
      <c r="I57" s="68">
        <f t="shared" si="19"/>
        <v>227480480</v>
      </c>
      <c r="J57" s="68">
        <f t="shared" si="19"/>
        <v>0</v>
      </c>
      <c r="K57" s="68">
        <f t="shared" si="19"/>
        <v>0</v>
      </c>
      <c r="L57" s="68">
        <f t="shared" si="19"/>
        <v>351273649.61</v>
      </c>
      <c r="M57" s="68">
        <f t="shared" si="19"/>
        <v>50169783.33</v>
      </c>
      <c r="N57" s="68">
        <f t="shared" si="19"/>
        <v>0</v>
      </c>
      <c r="O57" s="68">
        <f t="shared" si="19"/>
        <v>205811219.09</v>
      </c>
      <c r="P57" s="68">
        <f t="shared" si="19"/>
        <v>62856969.1</v>
      </c>
      <c r="Q57" s="68">
        <f t="shared" si="19"/>
        <v>0</v>
      </c>
      <c r="R57" s="68">
        <f t="shared" si="19"/>
        <v>42311602.89</v>
      </c>
      <c r="S57" s="68">
        <f t="shared" si="19"/>
        <v>3269657.03</v>
      </c>
      <c r="T57" s="68">
        <f t="shared" si="19"/>
        <v>0</v>
      </c>
      <c r="U57" s="68">
        <f t="shared" si="19"/>
        <v>5754380</v>
      </c>
      <c r="V57" s="68">
        <f t="shared" si="19"/>
        <v>0</v>
      </c>
      <c r="W57" s="68">
        <f t="shared" si="19"/>
        <v>0</v>
      </c>
      <c r="X57" s="68">
        <f t="shared" si="19"/>
        <v>371556219.15999997</v>
      </c>
      <c r="Y57" s="68">
        <f t="shared" si="19"/>
        <v>108261982.34</v>
      </c>
      <c r="Z57" s="68">
        <f t="shared" si="19"/>
        <v>0</v>
      </c>
      <c r="AA57" s="68">
        <f t="shared" si="19"/>
        <v>561418506.3</v>
      </c>
      <c r="AB57" s="68">
        <f t="shared" si="19"/>
        <v>107300000</v>
      </c>
      <c r="AC57" s="68">
        <f t="shared" si="19"/>
        <v>0</v>
      </c>
      <c r="AD57" s="68">
        <f t="shared" si="19"/>
        <v>2693328613.86</v>
      </c>
      <c r="AE57" s="68">
        <f t="shared" si="19"/>
        <v>996394633.75</v>
      </c>
      <c r="AF57" s="68">
        <f t="shared" si="19"/>
        <v>0</v>
      </c>
      <c r="AG57" s="68">
        <f t="shared" si="19"/>
        <v>5601760</v>
      </c>
      <c r="AH57" s="68">
        <f t="shared" si="19"/>
        <v>0</v>
      </c>
      <c r="AI57" s="68">
        <f t="shared" si="19"/>
        <v>0</v>
      </c>
      <c r="AJ57" s="68">
        <f t="shared" si="19"/>
        <v>528502658.98</v>
      </c>
      <c r="AK57" s="68">
        <f t="shared" si="19"/>
        <v>57502134</v>
      </c>
      <c r="AL57" s="68">
        <f t="shared" si="19"/>
        <v>0</v>
      </c>
      <c r="AM57" s="68">
        <f t="shared" si="19"/>
        <v>1707000</v>
      </c>
      <c r="AN57" s="68">
        <f t="shared" si="19"/>
        <v>0</v>
      </c>
      <c r="AO57" s="68">
        <f t="shared" si="19"/>
        <v>0</v>
      </c>
      <c r="AP57" s="68">
        <f t="shared" si="19"/>
        <v>33056002.2</v>
      </c>
      <c r="AQ57" s="68">
        <f t="shared" si="19"/>
        <v>3600000</v>
      </c>
      <c r="AR57" s="68">
        <f t="shared" si="19"/>
        <v>0</v>
      </c>
      <c r="AS57" s="68">
        <f t="shared" si="19"/>
        <v>27875670</v>
      </c>
      <c r="AT57" s="68">
        <f t="shared" si="19"/>
        <v>0</v>
      </c>
      <c r="AU57" s="68">
        <f t="shared" si="19"/>
        <v>0</v>
      </c>
      <c r="AV57" s="68">
        <f t="shared" si="19"/>
        <v>600350</v>
      </c>
      <c r="AW57" s="68">
        <f t="shared" si="19"/>
        <v>0</v>
      </c>
      <c r="AX57" s="68">
        <f t="shared" si="19"/>
        <v>0</v>
      </c>
      <c r="AY57" s="68">
        <f t="shared" si="19"/>
        <v>0</v>
      </c>
      <c r="AZ57" s="68">
        <f t="shared" si="19"/>
        <v>0</v>
      </c>
      <c r="BA57" s="68">
        <f t="shared" si="19"/>
        <v>0</v>
      </c>
      <c r="BB57" s="68">
        <f t="shared" si="19"/>
        <v>0</v>
      </c>
      <c r="BC57" s="68">
        <f t="shared" si="19"/>
        <v>0</v>
      </c>
      <c r="BD57" s="68">
        <f t="shared" si="19"/>
        <v>0</v>
      </c>
      <c r="BE57" s="68">
        <f t="shared" si="19"/>
        <v>6534530</v>
      </c>
      <c r="BF57" s="68">
        <f t="shared" si="19"/>
        <v>0</v>
      </c>
      <c r="BG57" s="68">
        <f t="shared" si="19"/>
        <v>0</v>
      </c>
      <c r="BH57" s="68">
        <f t="shared" si="19"/>
        <v>302600000</v>
      </c>
      <c r="BI57" s="68">
        <f t="shared" si="19"/>
        <v>0</v>
      </c>
      <c r="BJ57" s="68">
        <f t="shared" si="19"/>
        <v>0</v>
      </c>
      <c r="BK57" s="68">
        <f t="shared" si="19"/>
        <v>0</v>
      </c>
      <c r="BL57" s="68">
        <f t="shared" si="19"/>
        <v>0</v>
      </c>
      <c r="BM57" s="68">
        <f t="shared" si="19"/>
        <v>0</v>
      </c>
      <c r="BN57" s="68">
        <f t="shared" si="19"/>
        <v>789000000</v>
      </c>
      <c r="BO57" s="68">
        <f aca="true" t="shared" si="20" ref="BO57:BW57">+BO25+BO33+BO40+BO47+BO51+BO56</f>
        <v>0</v>
      </c>
      <c r="BP57" s="68">
        <f t="shared" si="20"/>
        <v>0</v>
      </c>
      <c r="BQ57" s="68">
        <f t="shared" si="20"/>
        <v>369716450</v>
      </c>
      <c r="BR57" s="68">
        <f t="shared" si="20"/>
        <v>0</v>
      </c>
      <c r="BS57" s="68">
        <f t="shared" si="20"/>
        <v>0</v>
      </c>
      <c r="BT57" s="68"/>
      <c r="BU57" s="68">
        <f>+BU12+BU25+BU33+BU40+BU47+BU51+BU56</f>
        <v>7202372822.52</v>
      </c>
      <c r="BV57" s="68">
        <f t="shared" si="20"/>
        <v>1457119591.8400002</v>
      </c>
      <c r="BW57" s="68">
        <f t="shared" si="20"/>
        <v>0</v>
      </c>
    </row>
  </sheetData>
  <sheetProtection/>
  <mergeCells count="75">
    <mergeCell ref="BU9:BV9"/>
    <mergeCell ref="A1:B1"/>
    <mergeCell ref="BB9:BC9"/>
    <mergeCell ref="BE9:BF9"/>
    <mergeCell ref="BH9:BI9"/>
    <mergeCell ref="BK9:BL9"/>
    <mergeCell ref="BN9:BO9"/>
    <mergeCell ref="BQ9:BR9"/>
    <mergeCell ref="AJ9:AK9"/>
    <mergeCell ref="AM9:AN9"/>
    <mergeCell ref="AS9:AT9"/>
    <mergeCell ref="AV9:AW9"/>
    <mergeCell ref="AY9:AZ9"/>
    <mergeCell ref="R9:S9"/>
    <mergeCell ref="U9:V9"/>
    <mergeCell ref="X9:Y9"/>
    <mergeCell ref="AA9:AB9"/>
    <mergeCell ref="AD9:AE9"/>
    <mergeCell ref="AG9:AH9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AP9:AQ9"/>
    <mergeCell ref="AP8:AR8"/>
    <mergeCell ref="AS8:AU8"/>
    <mergeCell ref="AV8:AX8"/>
    <mergeCell ref="AY8:BA8"/>
    <mergeCell ref="BB8:BD8"/>
    <mergeCell ref="BE8:BG8"/>
    <mergeCell ref="X8:Z8"/>
    <mergeCell ref="AA8:AC8"/>
    <mergeCell ref="AD8:AF8"/>
    <mergeCell ref="AG8:AI8"/>
    <mergeCell ref="AJ8:AL8"/>
    <mergeCell ref="AM8:AO8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U8:W8"/>
    <mergeCell ref="AY7:BA7"/>
    <mergeCell ref="BB7:BD7"/>
    <mergeCell ref="BE7:BG7"/>
    <mergeCell ref="BH7:BJ7"/>
    <mergeCell ref="BK7:BM7"/>
    <mergeCell ref="BN7:BP7"/>
    <mergeCell ref="AG7:AI7"/>
    <mergeCell ref="AJ7:AL7"/>
    <mergeCell ref="AM7:AO7"/>
    <mergeCell ref="AP7:AR7"/>
    <mergeCell ref="AS7:AU7"/>
    <mergeCell ref="AV7:AX7"/>
    <mergeCell ref="O7:Q7"/>
    <mergeCell ref="R7:T7"/>
    <mergeCell ref="U7:W7"/>
    <mergeCell ref="X7:Z7"/>
    <mergeCell ref="AA7:AC7"/>
    <mergeCell ref="AD7:AF7"/>
    <mergeCell ref="C3:F3"/>
    <mergeCell ref="B7:B8"/>
    <mergeCell ref="C7:E7"/>
    <mergeCell ref="F7:H7"/>
    <mergeCell ref="I7:K7"/>
    <mergeCell ref="L7:N7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5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.00390625" style="0" customWidth="1"/>
    <col min="2" max="2" width="43.421875" style="0" customWidth="1"/>
    <col min="3" max="4" width="18.7109375" style="0" customWidth="1"/>
    <col min="5" max="5" width="12.8515625" style="0" customWidth="1"/>
    <col min="6" max="7" width="18.7109375" style="0" customWidth="1"/>
    <col min="8" max="8" width="14.57421875" style="0" customWidth="1"/>
    <col min="9" max="10" width="18.7109375" style="0" customWidth="1"/>
    <col min="11" max="11" width="15.7109375" style="0" customWidth="1"/>
    <col min="12" max="13" width="18.7109375" style="0" customWidth="1"/>
    <col min="14" max="14" width="14.28125" style="0" customWidth="1"/>
    <col min="15" max="16" width="18.7109375" style="0" customWidth="1"/>
    <col min="17" max="17" width="14.421875" style="0" customWidth="1"/>
    <col min="18" max="19" width="18.7109375" style="0" customWidth="1"/>
    <col min="20" max="20" width="12.8515625" style="0" customWidth="1"/>
    <col min="21" max="22" width="18.7109375" style="0" customWidth="1"/>
    <col min="23" max="23" width="12.7109375" style="0" customWidth="1"/>
    <col min="24" max="25" width="18.7109375" style="0" customWidth="1"/>
    <col min="26" max="26" width="13.57421875" style="0" customWidth="1"/>
    <col min="27" max="28" width="18.7109375" style="0" customWidth="1"/>
    <col min="29" max="29" width="13.7109375" style="0" customWidth="1"/>
    <col min="30" max="31" width="18.7109375" style="0" customWidth="1"/>
    <col min="32" max="32" width="13.7109375" style="0" customWidth="1"/>
    <col min="33" max="34" width="18.7109375" style="0" customWidth="1"/>
    <col min="35" max="35" width="12.57421875" style="0" customWidth="1"/>
    <col min="36" max="37" width="18.7109375" style="0" customWidth="1"/>
    <col min="38" max="38" width="13.7109375" style="0" customWidth="1"/>
    <col min="39" max="40" width="18.7109375" style="0" customWidth="1"/>
    <col min="41" max="41" width="15.00390625" style="0" customWidth="1"/>
    <col min="42" max="43" width="18.7109375" style="0" customWidth="1"/>
    <col min="44" max="44" width="14.7109375" style="0" customWidth="1"/>
    <col min="45" max="46" width="18.7109375" style="0" customWidth="1"/>
    <col min="47" max="47" width="14.140625" style="0" customWidth="1"/>
    <col min="48" max="49" width="18.7109375" style="0" customWidth="1"/>
    <col min="50" max="50" width="14.8515625" style="0" customWidth="1"/>
    <col min="51" max="52" width="18.7109375" style="0" customWidth="1"/>
    <col min="53" max="53" width="12.7109375" style="0" customWidth="1"/>
    <col min="54" max="55" width="18.7109375" style="0" customWidth="1"/>
    <col min="56" max="56" width="14.140625" style="0" customWidth="1"/>
    <col min="57" max="58" width="18.7109375" style="0" customWidth="1"/>
    <col min="59" max="59" width="13.140625" style="0" customWidth="1"/>
    <col min="60" max="61" width="18.7109375" style="0" customWidth="1"/>
    <col min="62" max="62" width="12.8515625" style="0" customWidth="1"/>
    <col min="63" max="64" width="18.7109375" style="0" customWidth="1"/>
    <col min="65" max="65" width="11.8515625" style="0" customWidth="1"/>
    <col min="66" max="67" width="18.7109375" style="0" customWidth="1"/>
    <col min="68" max="68" width="12.7109375" style="0" customWidth="1"/>
    <col min="69" max="70" width="18.7109375" style="0" customWidth="1"/>
    <col min="71" max="71" width="12.421875" style="0" customWidth="1"/>
    <col min="72" max="72" width="14.8515625" style="0" customWidth="1"/>
    <col min="73" max="74" width="18.7109375" style="0" customWidth="1"/>
    <col min="75" max="75" width="15.140625" style="0" customWidth="1"/>
  </cols>
  <sheetData>
    <row r="1" spans="1:10" ht="45" customHeight="1">
      <c r="A1" s="85" t="s">
        <v>136</v>
      </c>
      <c r="B1" s="85"/>
      <c r="C1" s="70"/>
      <c r="D1" s="70"/>
      <c r="E1" s="70"/>
      <c r="F1" s="70"/>
      <c r="G1" s="70"/>
      <c r="H1" s="70"/>
      <c r="I1" s="70"/>
      <c r="J1" s="70"/>
    </row>
    <row r="3" spans="3:6" ht="15">
      <c r="C3" s="84" t="s">
        <v>0</v>
      </c>
      <c r="D3" s="84"/>
      <c r="E3" s="84"/>
      <c r="F3" s="84"/>
    </row>
    <row r="4" ht="18.75">
      <c r="B4" s="1" t="s">
        <v>66</v>
      </c>
    </row>
    <row r="5" spans="2:7" ht="18.75">
      <c r="B5" s="3"/>
      <c r="C5" s="3" t="s">
        <v>2</v>
      </c>
      <c r="D5" s="4">
        <v>2020</v>
      </c>
      <c r="G5" s="1"/>
    </row>
    <row r="6" spans="2:7" ht="18.75">
      <c r="B6" s="1"/>
      <c r="G6" s="1"/>
    </row>
    <row r="7" spans="1:75" ht="12.75" customHeight="1">
      <c r="A7" s="81"/>
      <c r="B7" s="86" t="s">
        <v>67</v>
      </c>
      <c r="C7" s="88">
        <v>1</v>
      </c>
      <c r="D7" s="89"/>
      <c r="E7" s="90"/>
      <c r="F7" s="88">
        <v>2</v>
      </c>
      <c r="G7" s="89"/>
      <c r="H7" s="90"/>
      <c r="I7" s="88">
        <v>3</v>
      </c>
      <c r="J7" s="89"/>
      <c r="K7" s="90"/>
      <c r="L7" s="88">
        <v>4</v>
      </c>
      <c r="M7" s="89"/>
      <c r="N7" s="90"/>
      <c r="O7" s="88">
        <v>5</v>
      </c>
      <c r="P7" s="89"/>
      <c r="Q7" s="90"/>
      <c r="R7" s="88">
        <v>6</v>
      </c>
      <c r="S7" s="89"/>
      <c r="T7" s="90"/>
      <c r="U7" s="88">
        <v>7</v>
      </c>
      <c r="V7" s="89"/>
      <c r="W7" s="90"/>
      <c r="X7" s="88">
        <v>8</v>
      </c>
      <c r="Y7" s="89"/>
      <c r="Z7" s="90"/>
      <c r="AA7" s="88">
        <v>9</v>
      </c>
      <c r="AB7" s="89"/>
      <c r="AC7" s="90"/>
      <c r="AD7" s="88">
        <v>10</v>
      </c>
      <c r="AE7" s="89"/>
      <c r="AF7" s="90"/>
      <c r="AG7" s="89">
        <v>11</v>
      </c>
      <c r="AH7" s="89"/>
      <c r="AI7" s="90"/>
      <c r="AJ7" s="88">
        <v>12</v>
      </c>
      <c r="AK7" s="89"/>
      <c r="AL7" s="90"/>
      <c r="AM7" s="88">
        <v>13</v>
      </c>
      <c r="AN7" s="89"/>
      <c r="AO7" s="90"/>
      <c r="AP7" s="88">
        <v>14</v>
      </c>
      <c r="AQ7" s="89"/>
      <c r="AR7" s="90"/>
      <c r="AS7" s="88">
        <v>15</v>
      </c>
      <c r="AT7" s="89"/>
      <c r="AU7" s="90"/>
      <c r="AV7" s="89">
        <v>16</v>
      </c>
      <c r="AW7" s="89"/>
      <c r="AX7" s="90"/>
      <c r="AY7" s="88">
        <v>17</v>
      </c>
      <c r="AZ7" s="89"/>
      <c r="BA7" s="90"/>
      <c r="BB7" s="88">
        <v>18</v>
      </c>
      <c r="BC7" s="89"/>
      <c r="BD7" s="90"/>
      <c r="BE7" s="88">
        <v>19</v>
      </c>
      <c r="BF7" s="89"/>
      <c r="BG7" s="90"/>
      <c r="BH7" s="88">
        <v>20</v>
      </c>
      <c r="BI7" s="89"/>
      <c r="BJ7" s="90"/>
      <c r="BK7" s="89">
        <v>50</v>
      </c>
      <c r="BL7" s="89"/>
      <c r="BM7" s="90"/>
      <c r="BN7" s="88">
        <v>60</v>
      </c>
      <c r="BO7" s="89"/>
      <c r="BP7" s="90"/>
      <c r="BQ7" s="88">
        <v>99</v>
      </c>
      <c r="BR7" s="89"/>
      <c r="BS7" s="89"/>
      <c r="BT7" s="91" t="s">
        <v>68</v>
      </c>
      <c r="BU7" s="93" t="s">
        <v>69</v>
      </c>
      <c r="BV7" s="94"/>
      <c r="BW7" s="95"/>
    </row>
    <row r="8" spans="1:75" s="39" customFormat="1" ht="58.5" customHeight="1">
      <c r="A8" s="82"/>
      <c r="B8" s="87"/>
      <c r="C8" s="94" t="s">
        <v>70</v>
      </c>
      <c r="D8" s="94"/>
      <c r="E8" s="99"/>
      <c r="F8" s="100" t="s">
        <v>71</v>
      </c>
      <c r="G8" s="99"/>
      <c r="H8" s="101"/>
      <c r="I8" s="102" t="s">
        <v>72</v>
      </c>
      <c r="J8" s="103"/>
      <c r="K8" s="104"/>
      <c r="L8" s="105" t="s">
        <v>73</v>
      </c>
      <c r="M8" s="106"/>
      <c r="N8" s="104"/>
      <c r="O8" s="105" t="s">
        <v>74</v>
      </c>
      <c r="P8" s="106"/>
      <c r="Q8" s="104"/>
      <c r="R8" s="94" t="s">
        <v>75</v>
      </c>
      <c r="S8" s="94"/>
      <c r="T8" s="99"/>
      <c r="U8" s="100" t="s">
        <v>76</v>
      </c>
      <c r="V8" s="99"/>
      <c r="W8" s="101"/>
      <c r="X8" s="102" t="s">
        <v>77</v>
      </c>
      <c r="Y8" s="103"/>
      <c r="Z8" s="104"/>
      <c r="AA8" s="105" t="s">
        <v>78</v>
      </c>
      <c r="AB8" s="106"/>
      <c r="AC8" s="104"/>
      <c r="AD8" s="105" t="s">
        <v>79</v>
      </c>
      <c r="AE8" s="106"/>
      <c r="AF8" s="104"/>
      <c r="AG8" s="94" t="s">
        <v>80</v>
      </c>
      <c r="AH8" s="94"/>
      <c r="AI8" s="99"/>
      <c r="AJ8" s="100" t="s">
        <v>81</v>
      </c>
      <c r="AK8" s="99"/>
      <c r="AL8" s="101"/>
      <c r="AM8" s="102" t="s">
        <v>82</v>
      </c>
      <c r="AN8" s="103"/>
      <c r="AO8" s="104"/>
      <c r="AP8" s="105" t="s">
        <v>83</v>
      </c>
      <c r="AQ8" s="106"/>
      <c r="AR8" s="104"/>
      <c r="AS8" s="105" t="s">
        <v>84</v>
      </c>
      <c r="AT8" s="106"/>
      <c r="AU8" s="104"/>
      <c r="AV8" s="94" t="s">
        <v>85</v>
      </c>
      <c r="AW8" s="94"/>
      <c r="AX8" s="99"/>
      <c r="AY8" s="100" t="s">
        <v>86</v>
      </c>
      <c r="AZ8" s="99"/>
      <c r="BA8" s="101"/>
      <c r="BB8" s="102" t="s">
        <v>87</v>
      </c>
      <c r="BC8" s="103"/>
      <c r="BD8" s="104"/>
      <c r="BE8" s="105" t="s">
        <v>88</v>
      </c>
      <c r="BF8" s="106"/>
      <c r="BG8" s="104"/>
      <c r="BH8" s="105" t="s">
        <v>89</v>
      </c>
      <c r="BI8" s="106"/>
      <c r="BJ8" s="104"/>
      <c r="BK8" s="94" t="s">
        <v>90</v>
      </c>
      <c r="BL8" s="94"/>
      <c r="BM8" s="99"/>
      <c r="BN8" s="100" t="s">
        <v>91</v>
      </c>
      <c r="BO8" s="99"/>
      <c r="BP8" s="101"/>
      <c r="BQ8" s="102" t="s">
        <v>92</v>
      </c>
      <c r="BR8" s="103"/>
      <c r="BS8" s="106"/>
      <c r="BT8" s="92"/>
      <c r="BU8" s="96"/>
      <c r="BV8" s="97"/>
      <c r="BW8" s="98"/>
    </row>
    <row r="9" spans="1:75" s="39" customFormat="1" ht="11.25" customHeight="1">
      <c r="A9" s="82"/>
      <c r="B9" s="40"/>
      <c r="C9" s="107" t="s">
        <v>93</v>
      </c>
      <c r="D9" s="108"/>
      <c r="E9" s="43" t="s">
        <v>94</v>
      </c>
      <c r="F9" s="107" t="s">
        <v>93</v>
      </c>
      <c r="G9" s="108"/>
      <c r="H9" s="44" t="s">
        <v>94</v>
      </c>
      <c r="I9" s="107" t="s">
        <v>93</v>
      </c>
      <c r="J9" s="108"/>
      <c r="K9" s="45" t="s">
        <v>94</v>
      </c>
      <c r="L9" s="107" t="s">
        <v>93</v>
      </c>
      <c r="M9" s="108"/>
      <c r="N9" s="45" t="s">
        <v>94</v>
      </c>
      <c r="O9" s="107" t="s">
        <v>93</v>
      </c>
      <c r="P9" s="108"/>
      <c r="Q9" s="45" t="s">
        <v>94</v>
      </c>
      <c r="R9" s="109" t="s">
        <v>93</v>
      </c>
      <c r="S9" s="108"/>
      <c r="T9" s="43" t="s">
        <v>94</v>
      </c>
      <c r="U9" s="107" t="s">
        <v>93</v>
      </c>
      <c r="V9" s="108"/>
      <c r="W9" s="44" t="s">
        <v>94</v>
      </c>
      <c r="X9" s="107" t="s">
        <v>93</v>
      </c>
      <c r="Y9" s="108"/>
      <c r="Z9" s="45" t="s">
        <v>94</v>
      </c>
      <c r="AA9" s="107" t="s">
        <v>93</v>
      </c>
      <c r="AB9" s="108"/>
      <c r="AC9" s="45" t="s">
        <v>94</v>
      </c>
      <c r="AD9" s="107" t="s">
        <v>93</v>
      </c>
      <c r="AE9" s="108"/>
      <c r="AF9" s="45" t="s">
        <v>94</v>
      </c>
      <c r="AG9" s="109" t="s">
        <v>93</v>
      </c>
      <c r="AH9" s="108"/>
      <c r="AI9" s="43" t="s">
        <v>94</v>
      </c>
      <c r="AJ9" s="107" t="s">
        <v>93</v>
      </c>
      <c r="AK9" s="108"/>
      <c r="AL9" s="44" t="s">
        <v>94</v>
      </c>
      <c r="AM9" s="107" t="s">
        <v>93</v>
      </c>
      <c r="AN9" s="108"/>
      <c r="AO9" s="45" t="s">
        <v>94</v>
      </c>
      <c r="AP9" s="107" t="s">
        <v>93</v>
      </c>
      <c r="AQ9" s="108"/>
      <c r="AR9" s="45" t="s">
        <v>94</v>
      </c>
      <c r="AS9" s="107" t="s">
        <v>93</v>
      </c>
      <c r="AT9" s="108"/>
      <c r="AU9" s="45" t="s">
        <v>94</v>
      </c>
      <c r="AV9" s="109" t="s">
        <v>93</v>
      </c>
      <c r="AW9" s="108"/>
      <c r="AX9" s="43" t="s">
        <v>94</v>
      </c>
      <c r="AY9" s="107" t="s">
        <v>93</v>
      </c>
      <c r="AZ9" s="108"/>
      <c r="BA9" s="44" t="s">
        <v>94</v>
      </c>
      <c r="BB9" s="107" t="s">
        <v>93</v>
      </c>
      <c r="BC9" s="108"/>
      <c r="BD9" s="45" t="s">
        <v>94</v>
      </c>
      <c r="BE9" s="107" t="s">
        <v>93</v>
      </c>
      <c r="BF9" s="108"/>
      <c r="BG9" s="45" t="s">
        <v>94</v>
      </c>
      <c r="BH9" s="107" t="s">
        <v>93</v>
      </c>
      <c r="BI9" s="108"/>
      <c r="BJ9" s="45" t="s">
        <v>94</v>
      </c>
      <c r="BK9" s="109" t="s">
        <v>93</v>
      </c>
      <c r="BL9" s="108"/>
      <c r="BM9" s="43" t="s">
        <v>94</v>
      </c>
      <c r="BN9" s="107" t="s">
        <v>93</v>
      </c>
      <c r="BO9" s="108"/>
      <c r="BP9" s="44" t="s">
        <v>94</v>
      </c>
      <c r="BQ9" s="107" t="s">
        <v>93</v>
      </c>
      <c r="BR9" s="108"/>
      <c r="BS9" s="45" t="s">
        <v>94</v>
      </c>
      <c r="BT9" s="46" t="s">
        <v>93</v>
      </c>
      <c r="BU9" s="107" t="s">
        <v>93</v>
      </c>
      <c r="BV9" s="108"/>
      <c r="BW9" s="45" t="s">
        <v>94</v>
      </c>
    </row>
    <row r="10" spans="1:75" s="39" customFormat="1" ht="39" customHeight="1">
      <c r="A10" s="83"/>
      <c r="B10" s="40"/>
      <c r="C10" s="41"/>
      <c r="D10" s="47" t="s">
        <v>95</v>
      </c>
      <c r="E10" s="48"/>
      <c r="F10" s="49"/>
      <c r="G10" s="47" t="s">
        <v>95</v>
      </c>
      <c r="H10" s="50"/>
      <c r="I10" s="49"/>
      <c r="J10" s="51" t="s">
        <v>95</v>
      </c>
      <c r="K10" s="48"/>
      <c r="L10" s="42"/>
      <c r="M10" s="51" t="s">
        <v>95</v>
      </c>
      <c r="N10" s="48"/>
      <c r="O10" s="49"/>
      <c r="P10" s="51" t="s">
        <v>95</v>
      </c>
      <c r="Q10" s="48"/>
      <c r="R10" s="41"/>
      <c r="S10" s="47" t="s">
        <v>95</v>
      </c>
      <c r="T10" s="48"/>
      <c r="U10" s="49"/>
      <c r="V10" s="47" t="s">
        <v>95</v>
      </c>
      <c r="W10" s="50"/>
      <c r="X10" s="49"/>
      <c r="Y10" s="51" t="s">
        <v>95</v>
      </c>
      <c r="Z10" s="48"/>
      <c r="AA10" s="42"/>
      <c r="AB10" s="51" t="s">
        <v>95</v>
      </c>
      <c r="AC10" s="48"/>
      <c r="AD10" s="49"/>
      <c r="AE10" s="51" t="s">
        <v>95</v>
      </c>
      <c r="AF10" s="48"/>
      <c r="AG10" s="41"/>
      <c r="AH10" s="47" t="s">
        <v>95</v>
      </c>
      <c r="AI10" s="48"/>
      <c r="AJ10" s="49"/>
      <c r="AK10" s="47" t="s">
        <v>95</v>
      </c>
      <c r="AL10" s="50"/>
      <c r="AM10" s="49"/>
      <c r="AN10" s="51" t="s">
        <v>95</v>
      </c>
      <c r="AO10" s="48"/>
      <c r="AP10" s="42"/>
      <c r="AQ10" s="51" t="s">
        <v>95</v>
      </c>
      <c r="AR10" s="48"/>
      <c r="AS10" s="49"/>
      <c r="AT10" s="51" t="s">
        <v>95</v>
      </c>
      <c r="AU10" s="48"/>
      <c r="AV10" s="41"/>
      <c r="AW10" s="47" t="s">
        <v>95</v>
      </c>
      <c r="AX10" s="48"/>
      <c r="AY10" s="49"/>
      <c r="AZ10" s="47" t="s">
        <v>95</v>
      </c>
      <c r="BA10" s="50"/>
      <c r="BB10" s="49"/>
      <c r="BC10" s="51" t="s">
        <v>95</v>
      </c>
      <c r="BD10" s="48"/>
      <c r="BE10" s="42"/>
      <c r="BF10" s="51" t="s">
        <v>95</v>
      </c>
      <c r="BG10" s="48"/>
      <c r="BH10" s="49"/>
      <c r="BI10" s="51" t="s">
        <v>95</v>
      </c>
      <c r="BJ10" s="48"/>
      <c r="BK10" s="41"/>
      <c r="BL10" s="47" t="s">
        <v>95</v>
      </c>
      <c r="BM10" s="48"/>
      <c r="BN10" s="49"/>
      <c r="BO10" s="47" t="s">
        <v>95</v>
      </c>
      <c r="BP10" s="50"/>
      <c r="BQ10" s="49"/>
      <c r="BR10" s="51" t="s">
        <v>95</v>
      </c>
      <c r="BS10" s="48"/>
      <c r="BT10" s="42"/>
      <c r="BU10" s="49"/>
      <c r="BV10" s="51" t="s">
        <v>95</v>
      </c>
      <c r="BW10" s="48"/>
    </row>
    <row r="11" spans="1:75" s="2" customFormat="1" ht="11.25" customHeight="1">
      <c r="A11" s="52"/>
      <c r="B11" s="53"/>
      <c r="C11" s="54"/>
      <c r="D11" s="54"/>
      <c r="E11" s="54"/>
      <c r="F11" s="54"/>
      <c r="G11" s="54"/>
      <c r="H11" s="54"/>
      <c r="I11" s="54"/>
      <c r="J11" s="54"/>
      <c r="K11" s="55"/>
      <c r="L11" s="54"/>
      <c r="M11" s="54"/>
      <c r="N11" s="55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5"/>
      <c r="AA11" s="54"/>
      <c r="AB11" s="54"/>
      <c r="AC11" s="55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5"/>
      <c r="AP11" s="54"/>
      <c r="AQ11" s="54"/>
      <c r="AR11" s="55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5"/>
      <c r="BE11" s="54"/>
      <c r="BF11" s="54"/>
      <c r="BG11" s="55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5"/>
      <c r="BT11" s="54"/>
      <c r="BU11" s="54"/>
      <c r="BV11" s="54"/>
      <c r="BW11" s="54"/>
    </row>
    <row r="12" spans="1:75" s="2" customFormat="1" ht="11.25" customHeight="1">
      <c r="A12" s="52"/>
      <c r="B12" s="28" t="s">
        <v>96</v>
      </c>
      <c r="C12" s="54"/>
      <c r="D12" s="54"/>
      <c r="E12" s="54"/>
      <c r="F12" s="54"/>
      <c r="G12" s="54"/>
      <c r="H12" s="54"/>
      <c r="I12" s="54"/>
      <c r="J12" s="54"/>
      <c r="K12" s="55"/>
      <c r="L12" s="54"/>
      <c r="M12" s="54"/>
      <c r="N12" s="55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5"/>
      <c r="AA12" s="54"/>
      <c r="AB12" s="54"/>
      <c r="AC12" s="55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5"/>
      <c r="AP12" s="54"/>
      <c r="AQ12" s="54"/>
      <c r="AR12" s="55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5"/>
      <c r="BE12" s="54"/>
      <c r="BF12" s="54"/>
      <c r="BG12" s="55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5"/>
      <c r="BT12" s="77">
        <v>0</v>
      </c>
      <c r="BU12" s="54">
        <f>BT12</f>
        <v>0</v>
      </c>
      <c r="BV12" s="54"/>
      <c r="BW12" s="54"/>
    </row>
    <row r="13" spans="1:75" s="2" customFormat="1" ht="11.25" customHeight="1">
      <c r="A13" s="52"/>
      <c r="B13" s="28"/>
      <c r="C13" s="54"/>
      <c r="D13" s="54"/>
      <c r="E13" s="54"/>
      <c r="F13" s="54"/>
      <c r="G13" s="54"/>
      <c r="H13" s="54"/>
      <c r="I13" s="54"/>
      <c r="J13" s="54"/>
      <c r="K13" s="55"/>
      <c r="L13" s="54"/>
      <c r="M13" s="54"/>
      <c r="N13" s="55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5"/>
      <c r="AA13" s="54"/>
      <c r="AB13" s="54"/>
      <c r="AC13" s="55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5"/>
      <c r="AP13" s="54"/>
      <c r="AQ13" s="54"/>
      <c r="AR13" s="55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5"/>
      <c r="BE13" s="54"/>
      <c r="BF13" s="54"/>
      <c r="BG13" s="55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5"/>
      <c r="BT13" s="54"/>
      <c r="BU13" s="54"/>
      <c r="BV13" s="54"/>
      <c r="BW13" s="54"/>
    </row>
    <row r="14" spans="1:75" ht="15">
      <c r="A14" s="15"/>
      <c r="B14" s="13" t="s">
        <v>97</v>
      </c>
      <c r="C14" s="16"/>
      <c r="D14" s="11"/>
      <c r="E14" s="11"/>
      <c r="F14" s="1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16"/>
      <c r="S14" s="11"/>
      <c r="T14" s="11"/>
      <c r="U14" s="11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16"/>
      <c r="AH14" s="11"/>
      <c r="AI14" s="11"/>
      <c r="AJ14" s="11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16"/>
      <c r="AW14" s="11"/>
      <c r="AX14" s="11"/>
      <c r="AY14" s="11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16"/>
      <c r="BL14" s="11"/>
      <c r="BM14" s="11"/>
      <c r="BN14" s="11"/>
      <c r="BO14" s="52"/>
      <c r="BP14" s="52"/>
      <c r="BQ14" s="52"/>
      <c r="BR14" s="52"/>
      <c r="BS14" s="52"/>
      <c r="BT14" s="52"/>
      <c r="BU14" s="52"/>
      <c r="BV14" s="52"/>
      <c r="BW14" s="52"/>
    </row>
    <row r="15" spans="1:75" ht="15">
      <c r="A15" s="53">
        <v>101</v>
      </c>
      <c r="B15" s="56" t="s">
        <v>98</v>
      </c>
      <c r="C15" s="77">
        <v>155999360</v>
      </c>
      <c r="D15" s="77">
        <v>0</v>
      </c>
      <c r="E15" s="77">
        <v>0</v>
      </c>
      <c r="F15" s="77">
        <v>2839020</v>
      </c>
      <c r="G15" s="77">
        <v>0</v>
      </c>
      <c r="H15" s="77">
        <v>0</v>
      </c>
      <c r="I15" s="77">
        <v>156317410</v>
      </c>
      <c r="J15" s="77">
        <v>0</v>
      </c>
      <c r="K15" s="77">
        <v>0</v>
      </c>
      <c r="L15" s="77">
        <v>103257870</v>
      </c>
      <c r="M15" s="77">
        <v>0</v>
      </c>
      <c r="N15" s="77">
        <v>0</v>
      </c>
      <c r="O15" s="77">
        <v>34687410</v>
      </c>
      <c r="P15" s="77">
        <v>0</v>
      </c>
      <c r="Q15" s="77">
        <v>0</v>
      </c>
      <c r="R15" s="77">
        <v>4202360</v>
      </c>
      <c r="S15" s="77">
        <v>0</v>
      </c>
      <c r="T15" s="77">
        <v>0</v>
      </c>
      <c r="U15" s="77">
        <v>2865170</v>
      </c>
      <c r="V15" s="77">
        <v>0</v>
      </c>
      <c r="W15" s="77">
        <v>0</v>
      </c>
      <c r="X15" s="77">
        <v>20438110</v>
      </c>
      <c r="Y15" s="77">
        <v>0</v>
      </c>
      <c r="Z15" s="77">
        <v>0</v>
      </c>
      <c r="AA15" s="77">
        <v>4921910</v>
      </c>
      <c r="AB15" s="77">
        <v>0</v>
      </c>
      <c r="AC15" s="77">
        <v>0</v>
      </c>
      <c r="AD15" s="77">
        <v>13358840</v>
      </c>
      <c r="AE15" s="77">
        <v>0</v>
      </c>
      <c r="AF15" s="77">
        <v>0</v>
      </c>
      <c r="AG15" s="77">
        <v>1091520</v>
      </c>
      <c r="AH15" s="77">
        <v>0</v>
      </c>
      <c r="AI15" s="77">
        <v>0</v>
      </c>
      <c r="AJ15" s="77">
        <v>94640710</v>
      </c>
      <c r="AK15" s="77">
        <v>0</v>
      </c>
      <c r="AL15" s="77">
        <v>0</v>
      </c>
      <c r="AM15" s="77">
        <v>0</v>
      </c>
      <c r="AN15" s="77">
        <v>0</v>
      </c>
      <c r="AO15" s="77">
        <v>0</v>
      </c>
      <c r="AP15" s="77">
        <v>5653700</v>
      </c>
      <c r="AQ15" s="77">
        <v>0</v>
      </c>
      <c r="AR15" s="77">
        <v>0</v>
      </c>
      <c r="AS15" s="77">
        <v>11773870</v>
      </c>
      <c r="AT15" s="77">
        <v>0</v>
      </c>
      <c r="AU15" s="77">
        <v>0</v>
      </c>
      <c r="AV15" s="77">
        <v>206160</v>
      </c>
      <c r="AW15" s="77">
        <v>0</v>
      </c>
      <c r="AX15" s="77">
        <v>0</v>
      </c>
      <c r="AY15" s="77">
        <v>0</v>
      </c>
      <c r="AZ15" s="77">
        <v>0</v>
      </c>
      <c r="BA15" s="77">
        <v>0</v>
      </c>
      <c r="BB15" s="77">
        <v>0</v>
      </c>
      <c r="BC15" s="77">
        <v>0</v>
      </c>
      <c r="BD15" s="77">
        <v>0</v>
      </c>
      <c r="BE15" s="77">
        <v>1029000</v>
      </c>
      <c r="BF15" s="77">
        <v>0</v>
      </c>
      <c r="BG15" s="77">
        <v>0</v>
      </c>
      <c r="BH15" s="77">
        <v>0</v>
      </c>
      <c r="BI15" s="77">
        <v>0</v>
      </c>
      <c r="BJ15" s="77">
        <v>0</v>
      </c>
      <c r="BK15" s="77">
        <v>0</v>
      </c>
      <c r="BL15" s="77">
        <v>0</v>
      </c>
      <c r="BM15" s="77">
        <v>0</v>
      </c>
      <c r="BN15" s="77">
        <v>0</v>
      </c>
      <c r="BO15" s="77">
        <v>0</v>
      </c>
      <c r="BP15" s="77">
        <v>0</v>
      </c>
      <c r="BQ15" s="77">
        <v>0</v>
      </c>
      <c r="BR15" s="77">
        <v>0</v>
      </c>
      <c r="BS15" s="77">
        <v>0</v>
      </c>
      <c r="BT15" s="77"/>
      <c r="BU15" s="78">
        <f>+C15+F15+I15+L15+O15+R15+U15+X15+AA15+AD15+AG15+AJ15+AM15+AP15+AS15+AV15+AY15+BB15+BE15+BH15+BK15+BN15+BQ15</f>
        <v>613282420</v>
      </c>
      <c r="BV15" s="78">
        <f aca="true" t="shared" si="0" ref="BV15:BW24">+D15+G15+J15+M15+P15+S15+V15+Y15+AB15+AE15+AH15+AK15+AN15+AQ15+AT15+AW15+AZ15+BC15+BF15+BI15+BL15+BO15+BR15</f>
        <v>0</v>
      </c>
      <c r="BW15" s="78">
        <f t="shared" si="0"/>
        <v>0</v>
      </c>
    </row>
    <row r="16" spans="1:75" ht="15">
      <c r="A16" s="53">
        <f>A15+1</f>
        <v>102</v>
      </c>
      <c r="B16" s="56" t="s">
        <v>99</v>
      </c>
      <c r="C16" s="77">
        <v>17462380</v>
      </c>
      <c r="D16" s="77">
        <v>0</v>
      </c>
      <c r="E16" s="77">
        <v>0</v>
      </c>
      <c r="F16" s="77">
        <v>197850</v>
      </c>
      <c r="G16" s="77">
        <v>0</v>
      </c>
      <c r="H16" s="77">
        <v>0</v>
      </c>
      <c r="I16" s="77">
        <v>11229180</v>
      </c>
      <c r="J16" s="77">
        <v>0</v>
      </c>
      <c r="K16" s="77">
        <v>0</v>
      </c>
      <c r="L16" s="77">
        <v>7090070</v>
      </c>
      <c r="M16" s="77">
        <v>0</v>
      </c>
      <c r="N16" s="77">
        <v>0</v>
      </c>
      <c r="O16" s="77">
        <v>1816160</v>
      </c>
      <c r="P16" s="77">
        <v>0</v>
      </c>
      <c r="Q16" s="77">
        <v>0</v>
      </c>
      <c r="R16" s="77">
        <v>282840</v>
      </c>
      <c r="S16" s="77">
        <v>0</v>
      </c>
      <c r="T16" s="77">
        <v>0</v>
      </c>
      <c r="U16" s="77">
        <v>193610</v>
      </c>
      <c r="V16" s="77">
        <v>0</v>
      </c>
      <c r="W16" s="77">
        <v>0</v>
      </c>
      <c r="X16" s="77">
        <v>3250180</v>
      </c>
      <c r="Y16" s="77">
        <v>0</v>
      </c>
      <c r="Z16" s="77">
        <v>0</v>
      </c>
      <c r="AA16" s="77">
        <v>335250</v>
      </c>
      <c r="AB16" s="77">
        <v>0</v>
      </c>
      <c r="AC16" s="77">
        <v>0</v>
      </c>
      <c r="AD16" s="77">
        <v>916810</v>
      </c>
      <c r="AE16" s="77">
        <v>0</v>
      </c>
      <c r="AF16" s="77">
        <v>0</v>
      </c>
      <c r="AG16" s="77">
        <v>75770</v>
      </c>
      <c r="AH16" s="77">
        <v>0</v>
      </c>
      <c r="AI16" s="77">
        <v>0</v>
      </c>
      <c r="AJ16" s="77">
        <v>2790080</v>
      </c>
      <c r="AK16" s="77">
        <v>0</v>
      </c>
      <c r="AL16" s="77">
        <v>0</v>
      </c>
      <c r="AM16" s="77">
        <v>0</v>
      </c>
      <c r="AN16" s="77">
        <v>0</v>
      </c>
      <c r="AO16" s="77">
        <v>0</v>
      </c>
      <c r="AP16" s="77">
        <v>378070</v>
      </c>
      <c r="AQ16" s="77">
        <v>0</v>
      </c>
      <c r="AR16" s="77">
        <v>0</v>
      </c>
      <c r="AS16" s="77">
        <v>895690</v>
      </c>
      <c r="AT16" s="77">
        <v>0</v>
      </c>
      <c r="AU16" s="77">
        <v>0</v>
      </c>
      <c r="AV16" s="77">
        <v>13210</v>
      </c>
      <c r="AW16" s="77">
        <v>0</v>
      </c>
      <c r="AX16" s="77">
        <v>0</v>
      </c>
      <c r="AY16" s="77">
        <v>0</v>
      </c>
      <c r="AZ16" s="77">
        <v>0</v>
      </c>
      <c r="BA16" s="77">
        <v>0</v>
      </c>
      <c r="BB16" s="77">
        <v>0</v>
      </c>
      <c r="BC16" s="77">
        <v>0</v>
      </c>
      <c r="BD16" s="77">
        <v>0</v>
      </c>
      <c r="BE16" s="77">
        <v>70420</v>
      </c>
      <c r="BF16" s="77">
        <v>0</v>
      </c>
      <c r="BG16" s="77">
        <v>0</v>
      </c>
      <c r="BH16" s="77">
        <v>0</v>
      </c>
      <c r="BI16" s="77">
        <v>0</v>
      </c>
      <c r="BJ16" s="77">
        <v>0</v>
      </c>
      <c r="BK16" s="77">
        <v>0</v>
      </c>
      <c r="BL16" s="77">
        <v>0</v>
      </c>
      <c r="BM16" s="77">
        <v>0</v>
      </c>
      <c r="BN16" s="77">
        <v>0</v>
      </c>
      <c r="BO16" s="77">
        <v>0</v>
      </c>
      <c r="BP16" s="77">
        <v>0</v>
      </c>
      <c r="BQ16" s="77">
        <v>0</v>
      </c>
      <c r="BR16" s="77">
        <v>0</v>
      </c>
      <c r="BS16" s="77">
        <v>0</v>
      </c>
      <c r="BT16" s="77"/>
      <c r="BU16" s="78">
        <f aca="true" t="shared" si="1" ref="BU16:BU24">+C16+F16+I16+L16+O16+R16+U16+X16+AA16+AD16+AG16+AJ16+AM16+AP16+AS16+AV16+AY16+BB16+BE16+BH16+BK16+BN16+BQ16</f>
        <v>46997570</v>
      </c>
      <c r="BV16" s="78">
        <f t="shared" si="0"/>
        <v>0</v>
      </c>
      <c r="BW16" s="78">
        <f t="shared" si="0"/>
        <v>0</v>
      </c>
    </row>
    <row r="17" spans="1:75" ht="15">
      <c r="A17" s="53">
        <f aca="true" t="shared" si="2" ref="A17:A24">A16+1</f>
        <v>103</v>
      </c>
      <c r="B17" s="56" t="s">
        <v>100</v>
      </c>
      <c r="C17" s="77">
        <v>70191760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47558660</v>
      </c>
      <c r="J17" s="77">
        <v>0</v>
      </c>
      <c r="K17" s="77">
        <v>0</v>
      </c>
      <c r="L17" s="77">
        <v>101344350</v>
      </c>
      <c r="M17" s="77">
        <v>0</v>
      </c>
      <c r="N17" s="77">
        <v>0</v>
      </c>
      <c r="O17" s="77">
        <v>41045950</v>
      </c>
      <c r="P17" s="77">
        <v>0</v>
      </c>
      <c r="Q17" s="77">
        <v>0</v>
      </c>
      <c r="R17" s="77">
        <v>9850070</v>
      </c>
      <c r="S17" s="77">
        <v>0</v>
      </c>
      <c r="T17" s="77">
        <v>0</v>
      </c>
      <c r="U17" s="77">
        <v>1992550</v>
      </c>
      <c r="V17" s="77">
        <v>0</v>
      </c>
      <c r="W17" s="77">
        <v>0</v>
      </c>
      <c r="X17" s="77">
        <v>49207610</v>
      </c>
      <c r="Y17" s="77">
        <v>0</v>
      </c>
      <c r="Z17" s="77">
        <v>0</v>
      </c>
      <c r="AA17" s="77">
        <v>335061070</v>
      </c>
      <c r="AB17" s="77">
        <v>0</v>
      </c>
      <c r="AC17" s="77">
        <v>0</v>
      </c>
      <c r="AD17" s="77">
        <v>151487030</v>
      </c>
      <c r="AE17" s="77">
        <v>0</v>
      </c>
      <c r="AF17" s="77">
        <v>0</v>
      </c>
      <c r="AG17" s="77">
        <v>1353930</v>
      </c>
      <c r="AH17" s="77">
        <v>0</v>
      </c>
      <c r="AI17" s="77">
        <v>0</v>
      </c>
      <c r="AJ17" s="77">
        <v>294546800</v>
      </c>
      <c r="AK17" s="77">
        <v>0</v>
      </c>
      <c r="AL17" s="77">
        <v>0</v>
      </c>
      <c r="AM17" s="77">
        <v>1447000</v>
      </c>
      <c r="AN17" s="77">
        <v>0</v>
      </c>
      <c r="AO17" s="77">
        <v>0</v>
      </c>
      <c r="AP17" s="77">
        <v>8332860</v>
      </c>
      <c r="AQ17" s="77">
        <v>0</v>
      </c>
      <c r="AR17" s="77">
        <v>0</v>
      </c>
      <c r="AS17" s="77">
        <v>13136250</v>
      </c>
      <c r="AT17" s="77">
        <v>0</v>
      </c>
      <c r="AU17" s="77">
        <v>0</v>
      </c>
      <c r="AV17" s="77">
        <v>149450</v>
      </c>
      <c r="AW17" s="77">
        <v>0</v>
      </c>
      <c r="AX17" s="77">
        <v>0</v>
      </c>
      <c r="AY17" s="77">
        <v>0</v>
      </c>
      <c r="AZ17" s="77">
        <v>0</v>
      </c>
      <c r="BA17" s="77">
        <v>0</v>
      </c>
      <c r="BB17" s="77">
        <v>0</v>
      </c>
      <c r="BC17" s="77">
        <v>0</v>
      </c>
      <c r="BD17" s="77">
        <v>0</v>
      </c>
      <c r="BE17" s="77">
        <v>3756600</v>
      </c>
      <c r="BF17" s="77">
        <v>0</v>
      </c>
      <c r="BG17" s="77">
        <v>0</v>
      </c>
      <c r="BH17" s="77">
        <v>0</v>
      </c>
      <c r="BI17" s="77">
        <v>0</v>
      </c>
      <c r="BJ17" s="77">
        <v>0</v>
      </c>
      <c r="BK17" s="77">
        <v>0</v>
      </c>
      <c r="BL17" s="77">
        <v>0</v>
      </c>
      <c r="BM17" s="77">
        <v>0</v>
      </c>
      <c r="BN17" s="77">
        <v>0</v>
      </c>
      <c r="BO17" s="77">
        <v>0</v>
      </c>
      <c r="BP17" s="77">
        <v>0</v>
      </c>
      <c r="BQ17" s="77">
        <v>0</v>
      </c>
      <c r="BR17" s="77">
        <v>0</v>
      </c>
      <c r="BS17" s="77">
        <v>0</v>
      </c>
      <c r="BT17" s="77"/>
      <c r="BU17" s="78">
        <f t="shared" si="1"/>
        <v>1130461940</v>
      </c>
      <c r="BV17" s="78">
        <f t="shared" si="0"/>
        <v>0</v>
      </c>
      <c r="BW17" s="78">
        <f t="shared" si="0"/>
        <v>0</v>
      </c>
    </row>
    <row r="18" spans="1:75" ht="15">
      <c r="A18" s="53">
        <f t="shared" si="2"/>
        <v>104</v>
      </c>
      <c r="B18" s="56" t="s">
        <v>21</v>
      </c>
      <c r="C18" s="77">
        <v>7326270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90400</v>
      </c>
      <c r="J18" s="77">
        <v>0</v>
      </c>
      <c r="K18" s="77">
        <v>0</v>
      </c>
      <c r="L18" s="77">
        <v>23208500</v>
      </c>
      <c r="M18" s="77">
        <v>0</v>
      </c>
      <c r="N18" s="77">
        <v>0</v>
      </c>
      <c r="O18" s="77">
        <v>15905200</v>
      </c>
      <c r="P18" s="77">
        <v>0</v>
      </c>
      <c r="Q18" s="77">
        <v>0</v>
      </c>
      <c r="R18" s="77">
        <v>3721850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40806000</v>
      </c>
      <c r="Y18" s="77">
        <v>0</v>
      </c>
      <c r="Z18" s="77">
        <v>0</v>
      </c>
      <c r="AA18" s="77">
        <v>2974800</v>
      </c>
      <c r="AB18" s="77">
        <v>0</v>
      </c>
      <c r="AC18" s="77">
        <v>0</v>
      </c>
      <c r="AD18" s="77">
        <v>206000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45299550</v>
      </c>
      <c r="AK18" s="77">
        <v>0</v>
      </c>
      <c r="AL18" s="77">
        <v>0</v>
      </c>
      <c r="AM18" s="77">
        <v>60000</v>
      </c>
      <c r="AN18" s="77">
        <v>0</v>
      </c>
      <c r="AO18" s="77">
        <v>0</v>
      </c>
      <c r="AP18" s="77">
        <v>4136840</v>
      </c>
      <c r="AQ18" s="77">
        <v>0</v>
      </c>
      <c r="AR18" s="77">
        <v>0</v>
      </c>
      <c r="AS18" s="77">
        <v>700000</v>
      </c>
      <c r="AT18" s="77">
        <v>0</v>
      </c>
      <c r="AU18" s="77">
        <v>0</v>
      </c>
      <c r="AV18" s="77">
        <v>30600</v>
      </c>
      <c r="AW18" s="77">
        <v>0</v>
      </c>
      <c r="AX18" s="77">
        <v>0</v>
      </c>
      <c r="AY18" s="77">
        <v>0</v>
      </c>
      <c r="AZ18" s="77">
        <v>0</v>
      </c>
      <c r="BA18" s="77">
        <v>0</v>
      </c>
      <c r="BB18" s="77">
        <v>0</v>
      </c>
      <c r="BC18" s="77">
        <v>0</v>
      </c>
      <c r="BD18" s="77">
        <v>0</v>
      </c>
      <c r="BE18" s="77">
        <v>70000</v>
      </c>
      <c r="BF18" s="77">
        <v>0</v>
      </c>
      <c r="BG18" s="77">
        <v>0</v>
      </c>
      <c r="BH18" s="77">
        <v>0</v>
      </c>
      <c r="BI18" s="77">
        <v>0</v>
      </c>
      <c r="BJ18" s="77">
        <v>0</v>
      </c>
      <c r="BK18" s="77">
        <v>0</v>
      </c>
      <c r="BL18" s="77">
        <v>0</v>
      </c>
      <c r="BM18" s="77">
        <v>0</v>
      </c>
      <c r="BN18" s="77">
        <v>0</v>
      </c>
      <c r="BO18" s="77">
        <v>0</v>
      </c>
      <c r="BP18" s="77">
        <v>0</v>
      </c>
      <c r="BQ18" s="77">
        <v>0</v>
      </c>
      <c r="BR18" s="77">
        <v>0</v>
      </c>
      <c r="BS18" s="77">
        <v>0</v>
      </c>
      <c r="BT18" s="77"/>
      <c r="BU18" s="78">
        <f t="shared" si="1"/>
        <v>144536010</v>
      </c>
      <c r="BV18" s="78">
        <f t="shared" si="0"/>
        <v>0</v>
      </c>
      <c r="BW18" s="78">
        <f t="shared" si="0"/>
        <v>0</v>
      </c>
    </row>
    <row r="19" spans="1:75" ht="15">
      <c r="A19" s="53">
        <f t="shared" si="2"/>
        <v>105</v>
      </c>
      <c r="B19" s="56" t="s">
        <v>101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77">
        <v>0</v>
      </c>
      <c r="AW19" s="77">
        <v>0</v>
      </c>
      <c r="AX19" s="77">
        <v>0</v>
      </c>
      <c r="AY19" s="77">
        <v>0</v>
      </c>
      <c r="AZ19" s="77">
        <v>0</v>
      </c>
      <c r="BA19" s="77">
        <v>0</v>
      </c>
      <c r="BB19" s="77">
        <v>0</v>
      </c>
      <c r="BC19" s="77">
        <v>0</v>
      </c>
      <c r="BD19" s="77">
        <v>0</v>
      </c>
      <c r="BE19" s="77">
        <v>0</v>
      </c>
      <c r="BF19" s="77">
        <v>0</v>
      </c>
      <c r="BG19" s="77">
        <v>0</v>
      </c>
      <c r="BH19" s="77">
        <v>0</v>
      </c>
      <c r="BI19" s="77">
        <v>0</v>
      </c>
      <c r="BJ19" s="77">
        <v>0</v>
      </c>
      <c r="BK19" s="77">
        <v>0</v>
      </c>
      <c r="BL19" s="77">
        <v>0</v>
      </c>
      <c r="BM19" s="77">
        <v>0</v>
      </c>
      <c r="BN19" s="77">
        <v>0</v>
      </c>
      <c r="BO19" s="77">
        <v>0</v>
      </c>
      <c r="BP19" s="77">
        <v>0</v>
      </c>
      <c r="BQ19" s="77">
        <v>0</v>
      </c>
      <c r="BR19" s="77">
        <v>0</v>
      </c>
      <c r="BS19" s="77">
        <v>0</v>
      </c>
      <c r="BT19" s="77"/>
      <c r="BU19" s="78">
        <f t="shared" si="1"/>
        <v>0</v>
      </c>
      <c r="BV19" s="78">
        <f t="shared" si="0"/>
        <v>0</v>
      </c>
      <c r="BW19" s="78">
        <f t="shared" si="0"/>
        <v>0</v>
      </c>
    </row>
    <row r="20" spans="1:75" ht="15">
      <c r="A20" s="53">
        <f t="shared" si="2"/>
        <v>106</v>
      </c>
      <c r="B20" s="56" t="s">
        <v>102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7">
        <v>0</v>
      </c>
      <c r="AW20" s="77">
        <v>0</v>
      </c>
      <c r="AX20" s="77">
        <v>0</v>
      </c>
      <c r="AY20" s="77">
        <v>0</v>
      </c>
      <c r="AZ20" s="77">
        <v>0</v>
      </c>
      <c r="BA20" s="77">
        <v>0</v>
      </c>
      <c r="BB20" s="77">
        <v>0</v>
      </c>
      <c r="BC20" s="77">
        <v>0</v>
      </c>
      <c r="BD20" s="77">
        <v>0</v>
      </c>
      <c r="BE20" s="77">
        <v>0</v>
      </c>
      <c r="BF20" s="77">
        <v>0</v>
      </c>
      <c r="BG20" s="77">
        <v>0</v>
      </c>
      <c r="BH20" s="77">
        <v>0</v>
      </c>
      <c r="BI20" s="77">
        <v>0</v>
      </c>
      <c r="BJ20" s="77">
        <v>0</v>
      </c>
      <c r="BK20" s="77">
        <v>0</v>
      </c>
      <c r="BL20" s="77">
        <v>0</v>
      </c>
      <c r="BM20" s="77">
        <v>0</v>
      </c>
      <c r="BN20" s="77">
        <v>0</v>
      </c>
      <c r="BO20" s="77">
        <v>0</v>
      </c>
      <c r="BP20" s="77">
        <v>0</v>
      </c>
      <c r="BQ20" s="77">
        <v>0</v>
      </c>
      <c r="BR20" s="77">
        <v>0</v>
      </c>
      <c r="BS20" s="77">
        <v>0</v>
      </c>
      <c r="BT20" s="77"/>
      <c r="BU20" s="78">
        <f t="shared" si="1"/>
        <v>0</v>
      </c>
      <c r="BV20" s="78">
        <f t="shared" si="0"/>
        <v>0</v>
      </c>
      <c r="BW20" s="78">
        <f t="shared" si="0"/>
        <v>0</v>
      </c>
    </row>
    <row r="21" spans="1:75" ht="15">
      <c r="A21" s="53">
        <f t="shared" si="2"/>
        <v>107</v>
      </c>
      <c r="B21" s="56" t="s">
        <v>103</v>
      </c>
      <c r="C21" s="77">
        <v>14899530</v>
      </c>
      <c r="D21" s="77">
        <v>0</v>
      </c>
      <c r="E21" s="77">
        <v>0</v>
      </c>
      <c r="F21" s="77">
        <v>194160</v>
      </c>
      <c r="G21" s="77">
        <v>0</v>
      </c>
      <c r="H21" s="77">
        <v>0</v>
      </c>
      <c r="I21" s="77">
        <v>687030</v>
      </c>
      <c r="J21" s="77">
        <v>0</v>
      </c>
      <c r="K21" s="77">
        <v>0</v>
      </c>
      <c r="L21" s="77">
        <v>9675820</v>
      </c>
      <c r="M21" s="77">
        <v>0</v>
      </c>
      <c r="N21" s="77">
        <v>0</v>
      </c>
      <c r="O21" s="77">
        <v>9605980</v>
      </c>
      <c r="P21" s="77">
        <v>0</v>
      </c>
      <c r="Q21" s="77">
        <v>0</v>
      </c>
      <c r="R21" s="77">
        <v>1531540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7300250</v>
      </c>
      <c r="Y21" s="77">
        <v>0</v>
      </c>
      <c r="Z21" s="77">
        <v>0</v>
      </c>
      <c r="AA21" s="77">
        <v>6760210</v>
      </c>
      <c r="AB21" s="77">
        <v>0</v>
      </c>
      <c r="AC21" s="77">
        <v>0</v>
      </c>
      <c r="AD21" s="77">
        <v>71369540</v>
      </c>
      <c r="AE21" s="77">
        <v>0</v>
      </c>
      <c r="AF21" s="77">
        <v>0</v>
      </c>
      <c r="AG21" s="77">
        <v>34620</v>
      </c>
      <c r="AH21" s="77">
        <v>0</v>
      </c>
      <c r="AI21" s="77">
        <v>0</v>
      </c>
      <c r="AJ21" s="77">
        <v>4805940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179600</v>
      </c>
      <c r="AQ21" s="77">
        <v>0</v>
      </c>
      <c r="AR21" s="77">
        <v>0</v>
      </c>
      <c r="AS21" s="77">
        <v>0</v>
      </c>
      <c r="AT21" s="77">
        <v>0</v>
      </c>
      <c r="AU21" s="77">
        <v>0</v>
      </c>
      <c r="AV21" s="77">
        <v>0</v>
      </c>
      <c r="AW21" s="77">
        <v>0</v>
      </c>
      <c r="AX21" s="77">
        <v>0</v>
      </c>
      <c r="AY21" s="77">
        <v>0</v>
      </c>
      <c r="AZ21" s="77">
        <v>0</v>
      </c>
      <c r="BA21" s="77">
        <v>0</v>
      </c>
      <c r="BB21" s="77">
        <v>0</v>
      </c>
      <c r="BC21" s="77">
        <v>0</v>
      </c>
      <c r="BD21" s="77">
        <v>0</v>
      </c>
      <c r="BE21" s="77">
        <v>0</v>
      </c>
      <c r="BF21" s="77">
        <v>0</v>
      </c>
      <c r="BG21" s="77">
        <v>0</v>
      </c>
      <c r="BH21" s="77">
        <v>0</v>
      </c>
      <c r="BI21" s="77">
        <v>0</v>
      </c>
      <c r="BJ21" s="77">
        <v>0</v>
      </c>
      <c r="BK21" s="77">
        <v>0</v>
      </c>
      <c r="BL21" s="77">
        <v>0</v>
      </c>
      <c r="BM21" s="77">
        <v>0</v>
      </c>
      <c r="BN21" s="77">
        <v>0</v>
      </c>
      <c r="BO21" s="77">
        <v>0</v>
      </c>
      <c r="BP21" s="77">
        <v>0</v>
      </c>
      <c r="BQ21" s="77">
        <v>0</v>
      </c>
      <c r="BR21" s="77">
        <v>0</v>
      </c>
      <c r="BS21" s="77">
        <v>0</v>
      </c>
      <c r="BT21" s="77"/>
      <c r="BU21" s="78">
        <f t="shared" si="1"/>
        <v>127044220</v>
      </c>
      <c r="BV21" s="78">
        <f t="shared" si="0"/>
        <v>0</v>
      </c>
      <c r="BW21" s="78">
        <f t="shared" si="0"/>
        <v>0</v>
      </c>
    </row>
    <row r="22" spans="1:75" ht="15">
      <c r="A22" s="53">
        <f t="shared" si="2"/>
        <v>108</v>
      </c>
      <c r="B22" s="56" t="s">
        <v>104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0</v>
      </c>
      <c r="AU22" s="77">
        <v>0</v>
      </c>
      <c r="AV22" s="77">
        <v>0</v>
      </c>
      <c r="AW22" s="77">
        <v>0</v>
      </c>
      <c r="AX22" s="77">
        <v>0</v>
      </c>
      <c r="AY22" s="77">
        <v>0</v>
      </c>
      <c r="AZ22" s="77">
        <v>0</v>
      </c>
      <c r="BA22" s="77">
        <v>0</v>
      </c>
      <c r="BB22" s="77">
        <v>0</v>
      </c>
      <c r="BC22" s="77">
        <v>0</v>
      </c>
      <c r="BD22" s="77">
        <v>0</v>
      </c>
      <c r="BE22" s="77">
        <v>0</v>
      </c>
      <c r="BF22" s="77">
        <v>0</v>
      </c>
      <c r="BG22" s="77">
        <v>0</v>
      </c>
      <c r="BH22" s="77">
        <v>0</v>
      </c>
      <c r="BI22" s="77">
        <v>0</v>
      </c>
      <c r="BJ22" s="77">
        <v>0</v>
      </c>
      <c r="BK22" s="77">
        <v>0</v>
      </c>
      <c r="BL22" s="77">
        <v>0</v>
      </c>
      <c r="BM22" s="77">
        <v>0</v>
      </c>
      <c r="BN22" s="77">
        <v>0</v>
      </c>
      <c r="BO22" s="77">
        <v>0</v>
      </c>
      <c r="BP22" s="77">
        <v>0</v>
      </c>
      <c r="BQ22" s="77">
        <v>0</v>
      </c>
      <c r="BR22" s="77">
        <v>0</v>
      </c>
      <c r="BS22" s="77">
        <v>0</v>
      </c>
      <c r="BT22" s="77"/>
      <c r="BU22" s="78">
        <f t="shared" si="1"/>
        <v>0</v>
      </c>
      <c r="BV22" s="78">
        <f t="shared" si="0"/>
        <v>0</v>
      </c>
      <c r="BW22" s="78">
        <f t="shared" si="0"/>
        <v>0</v>
      </c>
    </row>
    <row r="23" spans="1:75" ht="15">
      <c r="A23" s="53">
        <f t="shared" si="2"/>
        <v>109</v>
      </c>
      <c r="B23" s="56" t="s">
        <v>105</v>
      </c>
      <c r="C23" s="77">
        <v>3898000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766000</v>
      </c>
      <c r="J23" s="77">
        <v>0</v>
      </c>
      <c r="K23" s="77">
        <v>0</v>
      </c>
      <c r="L23" s="77">
        <v>313500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10000</v>
      </c>
      <c r="V23" s="77">
        <v>0</v>
      </c>
      <c r="W23" s="77">
        <v>0</v>
      </c>
      <c r="X23" s="77">
        <v>383500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294000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406500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10000</v>
      </c>
      <c r="AQ23" s="77">
        <v>0</v>
      </c>
      <c r="AR23" s="77">
        <v>0</v>
      </c>
      <c r="AS23" s="77">
        <v>9000</v>
      </c>
      <c r="AT23" s="77">
        <v>0</v>
      </c>
      <c r="AU23" s="77">
        <v>0</v>
      </c>
      <c r="AV23" s="77">
        <v>0</v>
      </c>
      <c r="AW23" s="77">
        <v>0</v>
      </c>
      <c r="AX23" s="77">
        <v>0</v>
      </c>
      <c r="AY23" s="77">
        <v>0</v>
      </c>
      <c r="AZ23" s="77">
        <v>0</v>
      </c>
      <c r="BA23" s="77">
        <v>0</v>
      </c>
      <c r="BB23" s="77">
        <v>0</v>
      </c>
      <c r="BC23" s="77">
        <v>0</v>
      </c>
      <c r="BD23" s="77">
        <v>0</v>
      </c>
      <c r="BE23" s="77">
        <v>0</v>
      </c>
      <c r="BF23" s="77">
        <v>0</v>
      </c>
      <c r="BG23" s="77">
        <v>0</v>
      </c>
      <c r="BH23" s="77">
        <v>0</v>
      </c>
      <c r="BI23" s="77">
        <v>0</v>
      </c>
      <c r="BJ23" s="77">
        <v>0</v>
      </c>
      <c r="BK23" s="77">
        <v>0</v>
      </c>
      <c r="BL23" s="77">
        <v>0</v>
      </c>
      <c r="BM23" s="77">
        <v>0</v>
      </c>
      <c r="BN23" s="77">
        <v>0</v>
      </c>
      <c r="BO23" s="77">
        <v>0</v>
      </c>
      <c r="BP23" s="77">
        <v>0</v>
      </c>
      <c r="BQ23" s="77">
        <v>0</v>
      </c>
      <c r="BR23" s="77">
        <v>0</v>
      </c>
      <c r="BS23" s="77">
        <v>0</v>
      </c>
      <c r="BT23" s="77"/>
      <c r="BU23" s="78">
        <f t="shared" si="1"/>
        <v>6090500</v>
      </c>
      <c r="BV23" s="78">
        <f t="shared" si="0"/>
        <v>0</v>
      </c>
      <c r="BW23" s="78">
        <f t="shared" si="0"/>
        <v>0</v>
      </c>
    </row>
    <row r="24" spans="1:75" ht="15">
      <c r="A24" s="53">
        <f t="shared" si="2"/>
        <v>110</v>
      </c>
      <c r="B24" s="56" t="s">
        <v>106</v>
      </c>
      <c r="C24" s="77">
        <v>38659930</v>
      </c>
      <c r="D24" s="77">
        <v>20500000</v>
      </c>
      <c r="E24" s="77">
        <v>0</v>
      </c>
      <c r="F24" s="77">
        <v>0</v>
      </c>
      <c r="G24" s="77">
        <v>0</v>
      </c>
      <c r="H24" s="77">
        <v>0</v>
      </c>
      <c r="I24" s="77">
        <v>364560</v>
      </c>
      <c r="J24" s="77">
        <v>0</v>
      </c>
      <c r="K24" s="77">
        <v>0</v>
      </c>
      <c r="L24" s="77">
        <v>25000</v>
      </c>
      <c r="M24" s="77">
        <v>0</v>
      </c>
      <c r="N24" s="77">
        <v>0</v>
      </c>
      <c r="O24" s="77">
        <v>340500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50000</v>
      </c>
      <c r="Y24" s="77">
        <v>0</v>
      </c>
      <c r="Z24" s="77">
        <v>0</v>
      </c>
      <c r="AA24" s="77">
        <v>15000</v>
      </c>
      <c r="AB24" s="77">
        <v>0</v>
      </c>
      <c r="AC24" s="77">
        <v>0</v>
      </c>
      <c r="AD24" s="77">
        <v>30000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10000</v>
      </c>
      <c r="AN24" s="77">
        <v>0</v>
      </c>
      <c r="AO24" s="77">
        <v>0</v>
      </c>
      <c r="AP24" s="77">
        <v>10000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7">
        <v>0</v>
      </c>
      <c r="AW24" s="77">
        <v>0</v>
      </c>
      <c r="AX24" s="77">
        <v>0</v>
      </c>
      <c r="AY24" s="77">
        <v>0</v>
      </c>
      <c r="AZ24" s="77">
        <v>0</v>
      </c>
      <c r="BA24" s="77">
        <v>0</v>
      </c>
      <c r="BB24" s="77">
        <v>0</v>
      </c>
      <c r="BC24" s="77">
        <v>0</v>
      </c>
      <c r="BD24" s="77">
        <v>0</v>
      </c>
      <c r="BE24" s="77">
        <v>0</v>
      </c>
      <c r="BF24" s="77">
        <v>0</v>
      </c>
      <c r="BG24" s="77">
        <v>0</v>
      </c>
      <c r="BH24" s="77">
        <v>322400000</v>
      </c>
      <c r="BI24" s="77">
        <v>0</v>
      </c>
      <c r="BJ24" s="77">
        <v>0</v>
      </c>
      <c r="BK24" s="77">
        <v>0</v>
      </c>
      <c r="BL24" s="77">
        <v>0</v>
      </c>
      <c r="BM24" s="77">
        <v>0</v>
      </c>
      <c r="BN24" s="77">
        <v>0</v>
      </c>
      <c r="BO24" s="77">
        <v>0</v>
      </c>
      <c r="BP24" s="77">
        <v>0</v>
      </c>
      <c r="BQ24" s="77">
        <v>0</v>
      </c>
      <c r="BR24" s="77">
        <v>0</v>
      </c>
      <c r="BS24" s="77">
        <v>0</v>
      </c>
      <c r="BT24" s="77"/>
      <c r="BU24" s="78">
        <f t="shared" si="1"/>
        <v>361904990</v>
      </c>
      <c r="BV24" s="78">
        <f t="shared" si="0"/>
        <v>20500000</v>
      </c>
      <c r="BW24" s="78">
        <f t="shared" si="0"/>
        <v>0</v>
      </c>
    </row>
    <row r="25" spans="1:75" s="61" customFormat="1" ht="15.75" thickBot="1">
      <c r="A25" s="58">
        <v>100</v>
      </c>
      <c r="B25" s="59" t="s">
        <v>107</v>
      </c>
      <c r="C25" s="60">
        <f aca="true" t="shared" si="3" ref="C25:BN25">SUM(C15:C24)</f>
        <v>308437230</v>
      </c>
      <c r="D25" s="60">
        <f t="shared" si="3"/>
        <v>20500000</v>
      </c>
      <c r="E25" s="60">
        <f t="shared" si="3"/>
        <v>0</v>
      </c>
      <c r="F25" s="60">
        <f t="shared" si="3"/>
        <v>3231030</v>
      </c>
      <c r="G25" s="60">
        <f t="shared" si="3"/>
        <v>0</v>
      </c>
      <c r="H25" s="60">
        <f t="shared" si="3"/>
        <v>0</v>
      </c>
      <c r="I25" s="60">
        <f t="shared" si="3"/>
        <v>217013240</v>
      </c>
      <c r="J25" s="60">
        <f t="shared" si="3"/>
        <v>0</v>
      </c>
      <c r="K25" s="60">
        <f t="shared" si="3"/>
        <v>0</v>
      </c>
      <c r="L25" s="60">
        <f t="shared" si="3"/>
        <v>244915110</v>
      </c>
      <c r="M25" s="60">
        <f t="shared" si="3"/>
        <v>0</v>
      </c>
      <c r="N25" s="60">
        <f t="shared" si="3"/>
        <v>0</v>
      </c>
      <c r="O25" s="60">
        <f t="shared" si="3"/>
        <v>103401200</v>
      </c>
      <c r="P25" s="60">
        <f t="shared" si="3"/>
        <v>0</v>
      </c>
      <c r="Q25" s="60">
        <f t="shared" si="3"/>
        <v>0</v>
      </c>
      <c r="R25" s="60">
        <f t="shared" si="3"/>
        <v>19588660</v>
      </c>
      <c r="S25" s="60">
        <f t="shared" si="3"/>
        <v>0</v>
      </c>
      <c r="T25" s="60">
        <f t="shared" si="3"/>
        <v>0</v>
      </c>
      <c r="U25" s="60">
        <f t="shared" si="3"/>
        <v>5061330</v>
      </c>
      <c r="V25" s="60">
        <f t="shared" si="3"/>
        <v>0</v>
      </c>
      <c r="W25" s="60">
        <f t="shared" si="3"/>
        <v>0</v>
      </c>
      <c r="X25" s="60">
        <f t="shared" si="3"/>
        <v>121435650</v>
      </c>
      <c r="Y25" s="60">
        <f t="shared" si="3"/>
        <v>0</v>
      </c>
      <c r="Z25" s="60">
        <f t="shared" si="3"/>
        <v>0</v>
      </c>
      <c r="AA25" s="60">
        <f t="shared" si="3"/>
        <v>350068240</v>
      </c>
      <c r="AB25" s="60">
        <f t="shared" si="3"/>
        <v>0</v>
      </c>
      <c r="AC25" s="60">
        <f t="shared" si="3"/>
        <v>0</v>
      </c>
      <c r="AD25" s="60">
        <f t="shared" si="3"/>
        <v>237662220</v>
      </c>
      <c r="AE25" s="60">
        <f t="shared" si="3"/>
        <v>0</v>
      </c>
      <c r="AF25" s="60">
        <f t="shared" si="3"/>
        <v>0</v>
      </c>
      <c r="AG25" s="60">
        <f t="shared" si="3"/>
        <v>2555840</v>
      </c>
      <c r="AH25" s="60">
        <f t="shared" si="3"/>
        <v>0</v>
      </c>
      <c r="AI25" s="60">
        <f t="shared" si="3"/>
        <v>0</v>
      </c>
      <c r="AJ25" s="60">
        <f t="shared" si="3"/>
        <v>442489580</v>
      </c>
      <c r="AK25" s="60">
        <f t="shared" si="3"/>
        <v>0</v>
      </c>
      <c r="AL25" s="60">
        <f t="shared" si="3"/>
        <v>0</v>
      </c>
      <c r="AM25" s="60">
        <f t="shared" si="3"/>
        <v>1517000</v>
      </c>
      <c r="AN25" s="60">
        <f t="shared" si="3"/>
        <v>0</v>
      </c>
      <c r="AO25" s="60">
        <f t="shared" si="3"/>
        <v>0</v>
      </c>
      <c r="AP25" s="60">
        <f t="shared" si="3"/>
        <v>18701070</v>
      </c>
      <c r="AQ25" s="60">
        <f t="shared" si="3"/>
        <v>0</v>
      </c>
      <c r="AR25" s="60">
        <f t="shared" si="3"/>
        <v>0</v>
      </c>
      <c r="AS25" s="60">
        <f t="shared" si="3"/>
        <v>26514810</v>
      </c>
      <c r="AT25" s="60">
        <f t="shared" si="3"/>
        <v>0</v>
      </c>
      <c r="AU25" s="60">
        <f t="shared" si="3"/>
        <v>0</v>
      </c>
      <c r="AV25" s="60">
        <f t="shared" si="3"/>
        <v>399420</v>
      </c>
      <c r="AW25" s="60">
        <f t="shared" si="3"/>
        <v>0</v>
      </c>
      <c r="AX25" s="60">
        <f t="shared" si="3"/>
        <v>0</v>
      </c>
      <c r="AY25" s="60">
        <f t="shared" si="3"/>
        <v>0</v>
      </c>
      <c r="AZ25" s="60">
        <f t="shared" si="3"/>
        <v>0</v>
      </c>
      <c r="BA25" s="60">
        <f t="shared" si="3"/>
        <v>0</v>
      </c>
      <c r="BB25" s="60">
        <f t="shared" si="3"/>
        <v>0</v>
      </c>
      <c r="BC25" s="60">
        <f t="shared" si="3"/>
        <v>0</v>
      </c>
      <c r="BD25" s="60">
        <f t="shared" si="3"/>
        <v>0</v>
      </c>
      <c r="BE25" s="60">
        <f t="shared" si="3"/>
        <v>4926020</v>
      </c>
      <c r="BF25" s="60">
        <f t="shared" si="3"/>
        <v>0</v>
      </c>
      <c r="BG25" s="60">
        <f t="shared" si="3"/>
        <v>0</v>
      </c>
      <c r="BH25" s="60">
        <f t="shared" si="3"/>
        <v>322400000</v>
      </c>
      <c r="BI25" s="60">
        <f t="shared" si="3"/>
        <v>0</v>
      </c>
      <c r="BJ25" s="60">
        <f t="shared" si="3"/>
        <v>0</v>
      </c>
      <c r="BK25" s="60">
        <f t="shared" si="3"/>
        <v>0</v>
      </c>
      <c r="BL25" s="60">
        <f t="shared" si="3"/>
        <v>0</v>
      </c>
      <c r="BM25" s="60">
        <f t="shared" si="3"/>
        <v>0</v>
      </c>
      <c r="BN25" s="60">
        <f t="shared" si="3"/>
        <v>0</v>
      </c>
      <c r="BO25" s="60">
        <f aca="true" t="shared" si="4" ref="BO25:BW25">SUM(BO15:BO24)</f>
        <v>0</v>
      </c>
      <c r="BP25" s="60">
        <f t="shared" si="4"/>
        <v>0</v>
      </c>
      <c r="BQ25" s="60">
        <f t="shared" si="4"/>
        <v>0</v>
      </c>
      <c r="BR25" s="60">
        <f t="shared" si="4"/>
        <v>0</v>
      </c>
      <c r="BS25" s="60">
        <f t="shared" si="4"/>
        <v>0</v>
      </c>
      <c r="BT25" s="60"/>
      <c r="BU25" s="60">
        <f t="shared" si="4"/>
        <v>2430317650</v>
      </c>
      <c r="BV25" s="60">
        <f t="shared" si="4"/>
        <v>20500000</v>
      </c>
      <c r="BW25" s="60">
        <f t="shared" si="4"/>
        <v>0</v>
      </c>
    </row>
    <row r="26" spans="1:75" ht="15.75" thickTop="1">
      <c r="A26" s="62"/>
      <c r="B26" s="63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</row>
    <row r="27" spans="1:75" ht="15">
      <c r="A27" s="15"/>
      <c r="B27" s="13" t="s">
        <v>108</v>
      </c>
      <c r="C27" s="16"/>
      <c r="D27" s="11"/>
      <c r="E27" s="11"/>
      <c r="F27" s="11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16"/>
      <c r="S27" s="11"/>
      <c r="T27" s="11"/>
      <c r="U27" s="11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16"/>
      <c r="AH27" s="11"/>
      <c r="AI27" s="11"/>
      <c r="AJ27" s="11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16"/>
      <c r="AW27" s="11"/>
      <c r="AX27" s="11"/>
      <c r="AY27" s="11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16"/>
      <c r="BL27" s="11"/>
      <c r="BM27" s="11"/>
      <c r="BN27" s="11"/>
      <c r="BO27" s="52"/>
      <c r="BP27" s="52"/>
      <c r="BQ27" s="52"/>
      <c r="BR27" s="52"/>
      <c r="BS27" s="52"/>
      <c r="BT27" s="52"/>
      <c r="BU27" s="52"/>
      <c r="BV27" s="52"/>
      <c r="BW27" s="52"/>
    </row>
    <row r="28" spans="1:75" ht="15">
      <c r="A28" s="53">
        <v>201</v>
      </c>
      <c r="B28" s="56" t="s">
        <v>109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7">
        <v>0</v>
      </c>
      <c r="AW28" s="77">
        <v>0</v>
      </c>
      <c r="AX28" s="77">
        <v>0</v>
      </c>
      <c r="AY28" s="77">
        <v>0</v>
      </c>
      <c r="AZ28" s="77">
        <v>0</v>
      </c>
      <c r="BA28" s="77">
        <v>0</v>
      </c>
      <c r="BB28" s="77">
        <v>0</v>
      </c>
      <c r="BC28" s="77">
        <v>0</v>
      </c>
      <c r="BD28" s="77">
        <v>0</v>
      </c>
      <c r="BE28" s="77">
        <v>0</v>
      </c>
      <c r="BF28" s="77">
        <v>0</v>
      </c>
      <c r="BG28" s="77">
        <v>0</v>
      </c>
      <c r="BH28" s="77">
        <v>0</v>
      </c>
      <c r="BI28" s="77">
        <v>0</v>
      </c>
      <c r="BJ28" s="77">
        <v>0</v>
      </c>
      <c r="BK28" s="77">
        <v>0</v>
      </c>
      <c r="BL28" s="77">
        <v>0</v>
      </c>
      <c r="BM28" s="77">
        <v>0</v>
      </c>
      <c r="BN28" s="77">
        <v>0</v>
      </c>
      <c r="BO28" s="77">
        <v>0</v>
      </c>
      <c r="BP28" s="77">
        <v>0</v>
      </c>
      <c r="BQ28" s="77">
        <v>0</v>
      </c>
      <c r="BR28" s="77">
        <v>0</v>
      </c>
      <c r="BS28" s="77">
        <v>0</v>
      </c>
      <c r="BT28" s="77"/>
      <c r="BU28" s="78">
        <f>+C28+F28+I28+L28+O28+R28+U28+X28+AA28+AD28+AG28+AJ28+AM28+AP28+AS28+AV28+AY28+BB28+BE28+BH28+BK28+BN28+BQ28</f>
        <v>0</v>
      </c>
      <c r="BV28" s="78">
        <f aca="true" t="shared" si="5" ref="BV28:BW32">+D28+G28+J28+M28+P28+S28+V28+Y28+AB28+AE28+AH28+AK28+AN28+AQ28+AT28+AW28+AZ28+BC28+BF28+BI28+BL28+BO28+BR28</f>
        <v>0</v>
      </c>
      <c r="BW28" s="78">
        <f t="shared" si="5"/>
        <v>0</v>
      </c>
    </row>
    <row r="29" spans="1:75" ht="15">
      <c r="A29" s="53">
        <f>A28+1</f>
        <v>202</v>
      </c>
      <c r="B29" s="56" t="s">
        <v>110</v>
      </c>
      <c r="C29" s="77">
        <v>43191867.01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8320000</v>
      </c>
      <c r="J29" s="77">
        <v>0</v>
      </c>
      <c r="K29" s="77">
        <v>0</v>
      </c>
      <c r="L29" s="77">
        <v>4664583.33</v>
      </c>
      <c r="M29" s="77">
        <v>0</v>
      </c>
      <c r="N29" s="77">
        <v>0</v>
      </c>
      <c r="O29" s="77">
        <v>2119071.33</v>
      </c>
      <c r="P29" s="77">
        <v>0</v>
      </c>
      <c r="Q29" s="77">
        <v>0</v>
      </c>
      <c r="R29" s="77">
        <v>8167547.03</v>
      </c>
      <c r="S29" s="77">
        <v>0</v>
      </c>
      <c r="T29" s="77">
        <v>0</v>
      </c>
      <c r="U29" s="77">
        <v>730000</v>
      </c>
      <c r="V29" s="77">
        <v>0</v>
      </c>
      <c r="W29" s="77">
        <v>0</v>
      </c>
      <c r="X29" s="77">
        <v>78389555.47</v>
      </c>
      <c r="Y29" s="77">
        <v>0</v>
      </c>
      <c r="Z29" s="77">
        <v>0</v>
      </c>
      <c r="AA29" s="77">
        <v>25542400</v>
      </c>
      <c r="AB29" s="77">
        <v>0</v>
      </c>
      <c r="AC29" s="77">
        <v>0</v>
      </c>
      <c r="AD29" s="77">
        <v>138705520.15</v>
      </c>
      <c r="AE29" s="77">
        <v>0</v>
      </c>
      <c r="AF29" s="77">
        <v>0</v>
      </c>
      <c r="AG29" s="77">
        <v>2980000</v>
      </c>
      <c r="AH29" s="77">
        <v>0</v>
      </c>
      <c r="AI29" s="77">
        <v>0</v>
      </c>
      <c r="AJ29" s="77">
        <v>7299300</v>
      </c>
      <c r="AK29" s="77">
        <v>0</v>
      </c>
      <c r="AL29" s="77">
        <v>0</v>
      </c>
      <c r="AM29" s="77">
        <v>200000</v>
      </c>
      <c r="AN29" s="77">
        <v>0</v>
      </c>
      <c r="AO29" s="77">
        <v>0</v>
      </c>
      <c r="AP29" s="77">
        <v>150000</v>
      </c>
      <c r="AQ29" s="77">
        <v>0</v>
      </c>
      <c r="AR29" s="77">
        <v>0</v>
      </c>
      <c r="AS29" s="77">
        <v>50000</v>
      </c>
      <c r="AT29" s="77">
        <v>0</v>
      </c>
      <c r="AU29" s="77">
        <v>0</v>
      </c>
      <c r="AV29" s="77">
        <v>200000</v>
      </c>
      <c r="AW29" s="77">
        <v>0</v>
      </c>
      <c r="AX29" s="77">
        <v>0</v>
      </c>
      <c r="AY29" s="77">
        <v>0</v>
      </c>
      <c r="AZ29" s="77">
        <v>0</v>
      </c>
      <c r="BA29" s="77">
        <v>0</v>
      </c>
      <c r="BB29" s="77">
        <v>0</v>
      </c>
      <c r="BC29" s="77">
        <v>0</v>
      </c>
      <c r="BD29" s="77">
        <v>0</v>
      </c>
      <c r="BE29" s="77">
        <v>0</v>
      </c>
      <c r="BF29" s="77">
        <v>0</v>
      </c>
      <c r="BG29" s="77">
        <v>0</v>
      </c>
      <c r="BH29" s="77">
        <v>0</v>
      </c>
      <c r="BI29" s="77">
        <v>0</v>
      </c>
      <c r="BJ29" s="77">
        <v>0</v>
      </c>
      <c r="BK29" s="77">
        <v>0</v>
      </c>
      <c r="BL29" s="77">
        <v>0</v>
      </c>
      <c r="BM29" s="77">
        <v>0</v>
      </c>
      <c r="BN29" s="77">
        <v>0</v>
      </c>
      <c r="BO29" s="77">
        <v>0</v>
      </c>
      <c r="BP29" s="77">
        <v>0</v>
      </c>
      <c r="BQ29" s="77">
        <v>0</v>
      </c>
      <c r="BR29" s="77">
        <v>0</v>
      </c>
      <c r="BS29" s="77">
        <v>0</v>
      </c>
      <c r="BT29" s="77"/>
      <c r="BU29" s="78">
        <f>+C29+F29+I29+L29+O29+R29+U29+X29+AA29+AD29+AG29+AJ29+AM29+AP29+AS29+AV29+AY29+BB29+BE29+BH29+BK29+BN29+BQ29</f>
        <v>320709844.32</v>
      </c>
      <c r="BV29" s="78">
        <f t="shared" si="5"/>
        <v>0</v>
      </c>
      <c r="BW29" s="78">
        <f t="shared" si="5"/>
        <v>0</v>
      </c>
    </row>
    <row r="30" spans="1:75" ht="15">
      <c r="A30" s="53">
        <f>A29+1</f>
        <v>203</v>
      </c>
      <c r="B30" s="56" t="s">
        <v>111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400000</v>
      </c>
      <c r="J30" s="77">
        <v>0</v>
      </c>
      <c r="K30" s="77">
        <v>0</v>
      </c>
      <c r="L30" s="77">
        <v>1000000</v>
      </c>
      <c r="M30" s="77">
        <v>0</v>
      </c>
      <c r="N30" s="77">
        <v>0</v>
      </c>
      <c r="O30" s="77">
        <v>5850000</v>
      </c>
      <c r="P30" s="77">
        <v>0</v>
      </c>
      <c r="Q30" s="77">
        <v>0</v>
      </c>
      <c r="R30" s="77">
        <v>6000000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2500000</v>
      </c>
      <c r="Y30" s="77">
        <v>0</v>
      </c>
      <c r="Z30" s="77">
        <v>0</v>
      </c>
      <c r="AA30" s="77">
        <v>285000</v>
      </c>
      <c r="AB30" s="77">
        <v>0</v>
      </c>
      <c r="AC30" s="77">
        <v>0</v>
      </c>
      <c r="AD30" s="77">
        <v>20850000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6700000</v>
      </c>
      <c r="AQ30" s="77">
        <v>0</v>
      </c>
      <c r="AR30" s="77">
        <v>0</v>
      </c>
      <c r="AS30" s="77">
        <v>437500</v>
      </c>
      <c r="AT30" s="77">
        <v>0</v>
      </c>
      <c r="AU30" s="77">
        <v>0</v>
      </c>
      <c r="AV30" s="77">
        <v>0</v>
      </c>
      <c r="AW30" s="77">
        <v>0</v>
      </c>
      <c r="AX30" s="77">
        <v>0</v>
      </c>
      <c r="AY30" s="77">
        <v>0</v>
      </c>
      <c r="AZ30" s="77">
        <v>0</v>
      </c>
      <c r="BA30" s="77">
        <v>0</v>
      </c>
      <c r="BB30" s="77">
        <v>0</v>
      </c>
      <c r="BC30" s="77">
        <v>0</v>
      </c>
      <c r="BD30" s="77">
        <v>0</v>
      </c>
      <c r="BE30" s="77">
        <v>0</v>
      </c>
      <c r="BF30" s="77">
        <v>0</v>
      </c>
      <c r="BG30" s="77">
        <v>0</v>
      </c>
      <c r="BH30" s="77">
        <v>0</v>
      </c>
      <c r="BI30" s="77">
        <v>0</v>
      </c>
      <c r="BJ30" s="77">
        <v>0</v>
      </c>
      <c r="BK30" s="77">
        <v>0</v>
      </c>
      <c r="BL30" s="77">
        <v>0</v>
      </c>
      <c r="BM30" s="77">
        <v>0</v>
      </c>
      <c r="BN30" s="77">
        <v>0</v>
      </c>
      <c r="BO30" s="77">
        <v>0</v>
      </c>
      <c r="BP30" s="77">
        <v>0</v>
      </c>
      <c r="BQ30" s="77">
        <v>0</v>
      </c>
      <c r="BR30" s="77">
        <v>0</v>
      </c>
      <c r="BS30" s="77">
        <v>0</v>
      </c>
      <c r="BT30" s="77"/>
      <c r="BU30" s="78">
        <f>+C30+F30+I30+L30+O30+R30+U30+X30+AA30+AD30+AG30+AJ30+AM30+AP30+AS30+AV30+AY30+BB30+BE30+BH30+BK30+BN30+BQ30</f>
        <v>44022500</v>
      </c>
      <c r="BV30" s="78">
        <f t="shared" si="5"/>
        <v>0</v>
      </c>
      <c r="BW30" s="78">
        <f t="shared" si="5"/>
        <v>0</v>
      </c>
    </row>
    <row r="31" spans="1:75" ht="15">
      <c r="A31" s="53">
        <f>A30+1</f>
        <v>204</v>
      </c>
      <c r="B31" s="56" t="s">
        <v>112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77">
        <v>0</v>
      </c>
      <c r="AW31" s="77">
        <v>0</v>
      </c>
      <c r="AX31" s="77">
        <v>0</v>
      </c>
      <c r="AY31" s="77">
        <v>0</v>
      </c>
      <c r="AZ31" s="77">
        <v>0</v>
      </c>
      <c r="BA31" s="77">
        <v>0</v>
      </c>
      <c r="BB31" s="77">
        <v>0</v>
      </c>
      <c r="BC31" s="77">
        <v>0</v>
      </c>
      <c r="BD31" s="77">
        <v>0</v>
      </c>
      <c r="BE31" s="77">
        <v>0</v>
      </c>
      <c r="BF31" s="77">
        <v>0</v>
      </c>
      <c r="BG31" s="77">
        <v>0</v>
      </c>
      <c r="BH31" s="77">
        <v>0</v>
      </c>
      <c r="BI31" s="77">
        <v>0</v>
      </c>
      <c r="BJ31" s="77">
        <v>0</v>
      </c>
      <c r="BK31" s="77">
        <v>0</v>
      </c>
      <c r="BL31" s="77">
        <v>0</v>
      </c>
      <c r="BM31" s="77">
        <v>0</v>
      </c>
      <c r="BN31" s="77">
        <v>0</v>
      </c>
      <c r="BO31" s="77">
        <v>0</v>
      </c>
      <c r="BP31" s="77">
        <v>0</v>
      </c>
      <c r="BQ31" s="77">
        <v>0</v>
      </c>
      <c r="BR31" s="77">
        <v>0</v>
      </c>
      <c r="BS31" s="77">
        <v>0</v>
      </c>
      <c r="BT31" s="77"/>
      <c r="BU31" s="78">
        <f>+C31+F31+I31+L31+O31+R31+U31+X31+AA31+AD31+AG31+AJ31+AM31+AP31+AS31+AV31+AY31+BB31+BE31+BH31+BK31+BN31+BQ31</f>
        <v>0</v>
      </c>
      <c r="BV31" s="78">
        <f t="shared" si="5"/>
        <v>0</v>
      </c>
      <c r="BW31" s="78">
        <f t="shared" si="5"/>
        <v>0</v>
      </c>
    </row>
    <row r="32" spans="1:75" ht="15">
      <c r="A32" s="53">
        <f>A31+1</f>
        <v>205</v>
      </c>
      <c r="B32" s="56" t="s">
        <v>113</v>
      </c>
      <c r="C32" s="77">
        <v>46464065</v>
      </c>
      <c r="D32" s="77">
        <v>40264065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41990000</v>
      </c>
      <c r="M32" s="77">
        <v>41990000</v>
      </c>
      <c r="N32" s="77">
        <v>0</v>
      </c>
      <c r="O32" s="77">
        <v>17291059.2</v>
      </c>
      <c r="P32" s="77">
        <v>17291059.2</v>
      </c>
      <c r="Q32" s="77">
        <v>0</v>
      </c>
      <c r="R32" s="77">
        <v>2000000</v>
      </c>
      <c r="S32" s="77">
        <v>2000000</v>
      </c>
      <c r="T32" s="77">
        <v>0</v>
      </c>
      <c r="U32" s="77">
        <v>0</v>
      </c>
      <c r="V32" s="77">
        <v>0</v>
      </c>
      <c r="W32" s="77">
        <v>0</v>
      </c>
      <c r="X32" s="77">
        <v>90370000</v>
      </c>
      <c r="Y32" s="77">
        <v>79300000</v>
      </c>
      <c r="Z32" s="77">
        <v>0</v>
      </c>
      <c r="AA32" s="77">
        <v>125716933</v>
      </c>
      <c r="AB32" s="77">
        <v>125716933</v>
      </c>
      <c r="AC32" s="77">
        <v>0</v>
      </c>
      <c r="AD32" s="77">
        <v>1548947542.49</v>
      </c>
      <c r="AE32" s="77">
        <v>1548947542.49</v>
      </c>
      <c r="AF32" s="77">
        <v>0</v>
      </c>
      <c r="AG32" s="77">
        <v>0</v>
      </c>
      <c r="AH32" s="77">
        <v>0</v>
      </c>
      <c r="AI32" s="77">
        <v>0</v>
      </c>
      <c r="AJ32" s="77">
        <v>32266984</v>
      </c>
      <c r="AK32" s="77">
        <v>32266984</v>
      </c>
      <c r="AL32" s="77">
        <v>0</v>
      </c>
      <c r="AM32" s="77">
        <v>0</v>
      </c>
      <c r="AN32" s="77">
        <v>0</v>
      </c>
      <c r="AO32" s="77">
        <v>0</v>
      </c>
      <c r="AP32" s="77">
        <v>1100000</v>
      </c>
      <c r="AQ32" s="77">
        <v>1100000</v>
      </c>
      <c r="AR32" s="77">
        <v>0</v>
      </c>
      <c r="AS32" s="77">
        <v>0</v>
      </c>
      <c r="AT32" s="77">
        <v>0</v>
      </c>
      <c r="AU32" s="77">
        <v>0</v>
      </c>
      <c r="AV32" s="77">
        <v>0</v>
      </c>
      <c r="AW32" s="77">
        <v>0</v>
      </c>
      <c r="AX32" s="77">
        <v>0</v>
      </c>
      <c r="AY32" s="77">
        <v>0</v>
      </c>
      <c r="AZ32" s="77">
        <v>0</v>
      </c>
      <c r="BA32" s="77">
        <v>0</v>
      </c>
      <c r="BB32" s="77">
        <v>0</v>
      </c>
      <c r="BC32" s="77">
        <v>0</v>
      </c>
      <c r="BD32" s="77">
        <v>0</v>
      </c>
      <c r="BE32" s="77">
        <v>0</v>
      </c>
      <c r="BF32" s="77">
        <v>0</v>
      </c>
      <c r="BG32" s="77">
        <v>0</v>
      </c>
      <c r="BH32" s="77">
        <v>0</v>
      </c>
      <c r="BI32" s="77">
        <v>0</v>
      </c>
      <c r="BJ32" s="77">
        <v>0</v>
      </c>
      <c r="BK32" s="77">
        <v>0</v>
      </c>
      <c r="BL32" s="77">
        <v>0</v>
      </c>
      <c r="BM32" s="77">
        <v>0</v>
      </c>
      <c r="BN32" s="77">
        <v>0</v>
      </c>
      <c r="BO32" s="77">
        <v>0</v>
      </c>
      <c r="BP32" s="77">
        <v>0</v>
      </c>
      <c r="BQ32" s="77">
        <v>0</v>
      </c>
      <c r="BR32" s="77">
        <v>0</v>
      </c>
      <c r="BS32" s="77">
        <v>0</v>
      </c>
      <c r="BT32" s="77"/>
      <c r="BU32" s="78">
        <f>+C32+F32+I32+L32+O32+R32+U32+X32+AA32+AD32+AG32+AJ32+AM32+AP32+AS32+AV32+AY32+BB32+BE32+BH32+BK32+BN32+BQ32</f>
        <v>1906146583.69</v>
      </c>
      <c r="BV32" s="78">
        <f t="shared" si="5"/>
        <v>1888876583.69</v>
      </c>
      <c r="BW32" s="78">
        <f t="shared" si="5"/>
        <v>0</v>
      </c>
    </row>
    <row r="33" spans="1:75" s="61" customFormat="1" ht="15.75" thickBot="1">
      <c r="A33" s="58">
        <v>200</v>
      </c>
      <c r="B33" s="59" t="s">
        <v>114</v>
      </c>
      <c r="C33" s="60">
        <f aca="true" t="shared" si="6" ref="C33:BN33">SUM(C28:C32)</f>
        <v>89655932.00999999</v>
      </c>
      <c r="D33" s="60">
        <f t="shared" si="6"/>
        <v>40264065</v>
      </c>
      <c r="E33" s="60">
        <f t="shared" si="6"/>
        <v>0</v>
      </c>
      <c r="F33" s="60">
        <f t="shared" si="6"/>
        <v>0</v>
      </c>
      <c r="G33" s="60">
        <f t="shared" si="6"/>
        <v>0</v>
      </c>
      <c r="H33" s="60">
        <f t="shared" si="6"/>
        <v>0</v>
      </c>
      <c r="I33" s="60">
        <f t="shared" si="6"/>
        <v>8720000</v>
      </c>
      <c r="J33" s="60">
        <f t="shared" si="6"/>
        <v>0</v>
      </c>
      <c r="K33" s="60">
        <f t="shared" si="6"/>
        <v>0</v>
      </c>
      <c r="L33" s="60">
        <f t="shared" si="6"/>
        <v>47654583.33</v>
      </c>
      <c r="M33" s="60">
        <f t="shared" si="6"/>
        <v>41990000</v>
      </c>
      <c r="N33" s="60">
        <f t="shared" si="6"/>
        <v>0</v>
      </c>
      <c r="O33" s="60">
        <f t="shared" si="6"/>
        <v>25260130.53</v>
      </c>
      <c r="P33" s="60">
        <f t="shared" si="6"/>
        <v>17291059.2</v>
      </c>
      <c r="Q33" s="60">
        <f t="shared" si="6"/>
        <v>0</v>
      </c>
      <c r="R33" s="60">
        <f t="shared" si="6"/>
        <v>16167547.030000001</v>
      </c>
      <c r="S33" s="60">
        <f t="shared" si="6"/>
        <v>2000000</v>
      </c>
      <c r="T33" s="60">
        <f t="shared" si="6"/>
        <v>0</v>
      </c>
      <c r="U33" s="60">
        <f t="shared" si="6"/>
        <v>730000</v>
      </c>
      <c r="V33" s="60">
        <f t="shared" si="6"/>
        <v>0</v>
      </c>
      <c r="W33" s="60">
        <f t="shared" si="6"/>
        <v>0</v>
      </c>
      <c r="X33" s="60">
        <f t="shared" si="6"/>
        <v>171259555.47</v>
      </c>
      <c r="Y33" s="60">
        <f t="shared" si="6"/>
        <v>79300000</v>
      </c>
      <c r="Z33" s="60">
        <f t="shared" si="6"/>
        <v>0</v>
      </c>
      <c r="AA33" s="60">
        <f t="shared" si="6"/>
        <v>151544333</v>
      </c>
      <c r="AB33" s="60">
        <f t="shared" si="6"/>
        <v>125716933</v>
      </c>
      <c r="AC33" s="60">
        <f t="shared" si="6"/>
        <v>0</v>
      </c>
      <c r="AD33" s="60">
        <f t="shared" si="6"/>
        <v>1708503062.64</v>
      </c>
      <c r="AE33" s="60">
        <f t="shared" si="6"/>
        <v>1548947542.49</v>
      </c>
      <c r="AF33" s="60">
        <f t="shared" si="6"/>
        <v>0</v>
      </c>
      <c r="AG33" s="60">
        <f t="shared" si="6"/>
        <v>2980000</v>
      </c>
      <c r="AH33" s="60">
        <f t="shared" si="6"/>
        <v>0</v>
      </c>
      <c r="AI33" s="60">
        <f t="shared" si="6"/>
        <v>0</v>
      </c>
      <c r="AJ33" s="60">
        <f t="shared" si="6"/>
        <v>39566284</v>
      </c>
      <c r="AK33" s="60">
        <f t="shared" si="6"/>
        <v>32266984</v>
      </c>
      <c r="AL33" s="60">
        <f t="shared" si="6"/>
        <v>0</v>
      </c>
      <c r="AM33" s="60">
        <f t="shared" si="6"/>
        <v>200000</v>
      </c>
      <c r="AN33" s="60">
        <f t="shared" si="6"/>
        <v>0</v>
      </c>
      <c r="AO33" s="60">
        <f t="shared" si="6"/>
        <v>0</v>
      </c>
      <c r="AP33" s="60">
        <f t="shared" si="6"/>
        <v>7950000</v>
      </c>
      <c r="AQ33" s="60">
        <f t="shared" si="6"/>
        <v>1100000</v>
      </c>
      <c r="AR33" s="60">
        <f t="shared" si="6"/>
        <v>0</v>
      </c>
      <c r="AS33" s="60">
        <f t="shared" si="6"/>
        <v>487500</v>
      </c>
      <c r="AT33" s="60">
        <f t="shared" si="6"/>
        <v>0</v>
      </c>
      <c r="AU33" s="60">
        <f t="shared" si="6"/>
        <v>0</v>
      </c>
      <c r="AV33" s="60">
        <f t="shared" si="6"/>
        <v>200000</v>
      </c>
      <c r="AW33" s="60">
        <f t="shared" si="6"/>
        <v>0</v>
      </c>
      <c r="AX33" s="60">
        <f t="shared" si="6"/>
        <v>0</v>
      </c>
      <c r="AY33" s="60">
        <f t="shared" si="6"/>
        <v>0</v>
      </c>
      <c r="AZ33" s="60">
        <f t="shared" si="6"/>
        <v>0</v>
      </c>
      <c r="BA33" s="60">
        <f t="shared" si="6"/>
        <v>0</v>
      </c>
      <c r="BB33" s="60">
        <f t="shared" si="6"/>
        <v>0</v>
      </c>
      <c r="BC33" s="60">
        <f t="shared" si="6"/>
        <v>0</v>
      </c>
      <c r="BD33" s="60">
        <f t="shared" si="6"/>
        <v>0</v>
      </c>
      <c r="BE33" s="60">
        <f t="shared" si="6"/>
        <v>0</v>
      </c>
      <c r="BF33" s="60">
        <f t="shared" si="6"/>
        <v>0</v>
      </c>
      <c r="BG33" s="60">
        <f t="shared" si="6"/>
        <v>0</v>
      </c>
      <c r="BH33" s="60">
        <f t="shared" si="6"/>
        <v>0</v>
      </c>
      <c r="BI33" s="60">
        <f t="shared" si="6"/>
        <v>0</v>
      </c>
      <c r="BJ33" s="60">
        <f t="shared" si="6"/>
        <v>0</v>
      </c>
      <c r="BK33" s="60">
        <f t="shared" si="6"/>
        <v>0</v>
      </c>
      <c r="BL33" s="60">
        <f t="shared" si="6"/>
        <v>0</v>
      </c>
      <c r="BM33" s="60">
        <f t="shared" si="6"/>
        <v>0</v>
      </c>
      <c r="BN33" s="60">
        <f t="shared" si="6"/>
        <v>0</v>
      </c>
      <c r="BO33" s="60">
        <f aca="true" t="shared" si="7" ref="BO33:BW33">SUM(BO28:BO32)</f>
        <v>0</v>
      </c>
      <c r="BP33" s="60">
        <f t="shared" si="7"/>
        <v>0</v>
      </c>
      <c r="BQ33" s="60">
        <f t="shared" si="7"/>
        <v>0</v>
      </c>
      <c r="BR33" s="60">
        <f t="shared" si="7"/>
        <v>0</v>
      </c>
      <c r="BS33" s="60">
        <f t="shared" si="7"/>
        <v>0</v>
      </c>
      <c r="BT33" s="60"/>
      <c r="BU33" s="60">
        <f t="shared" si="7"/>
        <v>2270878928.01</v>
      </c>
      <c r="BV33" s="60">
        <f t="shared" si="7"/>
        <v>1888876583.69</v>
      </c>
      <c r="BW33" s="60">
        <f t="shared" si="7"/>
        <v>0</v>
      </c>
    </row>
    <row r="34" spans="1:75" ht="15.75" thickTop="1">
      <c r="A34" s="62"/>
      <c r="B34" s="63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</row>
    <row r="35" spans="1:75" ht="15">
      <c r="A35" s="15"/>
      <c r="B35" s="13" t="s">
        <v>115</v>
      </c>
      <c r="C35" s="16"/>
      <c r="D35" s="11"/>
      <c r="E35" s="11"/>
      <c r="F35" s="1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16"/>
      <c r="S35" s="11"/>
      <c r="T35" s="11"/>
      <c r="U35" s="11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16"/>
      <c r="AH35" s="11"/>
      <c r="AI35" s="11"/>
      <c r="AJ35" s="11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16"/>
      <c r="AW35" s="11"/>
      <c r="AX35" s="11"/>
      <c r="AY35" s="11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16"/>
      <c r="BL35" s="11"/>
      <c r="BM35" s="11"/>
      <c r="BN35" s="11"/>
      <c r="BO35" s="52"/>
      <c r="BP35" s="52"/>
      <c r="BQ35" s="52"/>
      <c r="BR35" s="52"/>
      <c r="BS35" s="52"/>
      <c r="BT35" s="52"/>
      <c r="BU35" s="52"/>
      <c r="BV35" s="52"/>
      <c r="BW35" s="52"/>
    </row>
    <row r="36" spans="1:75" ht="15">
      <c r="A36" s="53">
        <v>301</v>
      </c>
      <c r="B36" s="56" t="s">
        <v>116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0</v>
      </c>
      <c r="AQ36" s="77">
        <v>0</v>
      </c>
      <c r="AR36" s="77">
        <v>0</v>
      </c>
      <c r="AS36" s="77">
        <v>0</v>
      </c>
      <c r="AT36" s="77">
        <v>0</v>
      </c>
      <c r="AU36" s="77">
        <v>0</v>
      </c>
      <c r="AV36" s="77">
        <v>0</v>
      </c>
      <c r="AW36" s="77">
        <v>0</v>
      </c>
      <c r="AX36" s="77">
        <v>0</v>
      </c>
      <c r="AY36" s="77">
        <v>0</v>
      </c>
      <c r="AZ36" s="77">
        <v>0</v>
      </c>
      <c r="BA36" s="77">
        <v>0</v>
      </c>
      <c r="BB36" s="77">
        <v>0</v>
      </c>
      <c r="BC36" s="77">
        <v>0</v>
      </c>
      <c r="BD36" s="77">
        <v>0</v>
      </c>
      <c r="BE36" s="77">
        <v>0</v>
      </c>
      <c r="BF36" s="77">
        <v>0</v>
      </c>
      <c r="BG36" s="77">
        <v>0</v>
      </c>
      <c r="BH36" s="77">
        <v>0</v>
      </c>
      <c r="BI36" s="77">
        <v>0</v>
      </c>
      <c r="BJ36" s="77">
        <v>0</v>
      </c>
      <c r="BK36" s="77">
        <v>0</v>
      </c>
      <c r="BL36" s="77">
        <v>0</v>
      </c>
      <c r="BM36" s="77">
        <v>0</v>
      </c>
      <c r="BN36" s="77">
        <v>0</v>
      </c>
      <c r="BO36" s="77">
        <v>0</v>
      </c>
      <c r="BP36" s="77">
        <v>0</v>
      </c>
      <c r="BQ36" s="77">
        <v>0</v>
      </c>
      <c r="BR36" s="77">
        <v>0</v>
      </c>
      <c r="BS36" s="77">
        <v>0</v>
      </c>
      <c r="BT36" s="77"/>
      <c r="BU36" s="78">
        <f>+C36+F36+I36+L36+O36+R36+U36+X36+AA36+AD36+AG36+AJ36+AM36+AP36+AS36+AV36+AY36+BB36+BE36+BH36+BK36+BN36+BQ36</f>
        <v>0</v>
      </c>
      <c r="BV36" s="78">
        <f aca="true" t="shared" si="8" ref="BV36:BW39">+D36+G36+J36+M36+P36+S36+V36+Y36+AB36+AE36+AH36+AK36+AN36+AQ36+AT36+AW36+AZ36+BC36+BF36+BI36+BL36+BO36+BR36</f>
        <v>0</v>
      </c>
      <c r="BW36" s="78">
        <f t="shared" si="8"/>
        <v>0</v>
      </c>
    </row>
    <row r="37" spans="1:75" ht="15">
      <c r="A37" s="53">
        <f>A36+1</f>
        <v>302</v>
      </c>
      <c r="B37" s="56" t="s">
        <v>117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0</v>
      </c>
      <c r="AU37" s="77">
        <v>0</v>
      </c>
      <c r="AV37" s="77">
        <v>0</v>
      </c>
      <c r="AW37" s="77">
        <v>0</v>
      </c>
      <c r="AX37" s="77">
        <v>0</v>
      </c>
      <c r="AY37" s="77">
        <v>0</v>
      </c>
      <c r="AZ37" s="77">
        <v>0</v>
      </c>
      <c r="BA37" s="77">
        <v>0</v>
      </c>
      <c r="BB37" s="77">
        <v>0</v>
      </c>
      <c r="BC37" s="77">
        <v>0</v>
      </c>
      <c r="BD37" s="77">
        <v>0</v>
      </c>
      <c r="BE37" s="77">
        <v>0</v>
      </c>
      <c r="BF37" s="77">
        <v>0</v>
      </c>
      <c r="BG37" s="77">
        <v>0</v>
      </c>
      <c r="BH37" s="77">
        <v>0</v>
      </c>
      <c r="BI37" s="77">
        <v>0</v>
      </c>
      <c r="BJ37" s="77">
        <v>0</v>
      </c>
      <c r="BK37" s="77">
        <v>0</v>
      </c>
      <c r="BL37" s="77">
        <v>0</v>
      </c>
      <c r="BM37" s="77">
        <v>0</v>
      </c>
      <c r="BN37" s="77">
        <v>0</v>
      </c>
      <c r="BO37" s="77">
        <v>0</v>
      </c>
      <c r="BP37" s="77">
        <v>0</v>
      </c>
      <c r="BQ37" s="77">
        <v>0</v>
      </c>
      <c r="BR37" s="77">
        <v>0</v>
      </c>
      <c r="BS37" s="77">
        <v>0</v>
      </c>
      <c r="BT37" s="77"/>
      <c r="BU37" s="78">
        <f>+C37+F37+I37+L37+O37+R37+U37+X37+AA37+AD37+AG37+AJ37+AM37+AP37+AS37+AV37+AY37+BB37+BE37+BH37+BK37+BN37+BQ37</f>
        <v>0</v>
      </c>
      <c r="BV37" s="78">
        <f t="shared" si="8"/>
        <v>0</v>
      </c>
      <c r="BW37" s="78">
        <f t="shared" si="8"/>
        <v>0</v>
      </c>
    </row>
    <row r="38" spans="1:75" ht="15">
      <c r="A38" s="53">
        <f>A37+1</f>
        <v>303</v>
      </c>
      <c r="B38" s="56" t="s">
        <v>118</v>
      </c>
      <c r="C38" s="77">
        <v>2000000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0</v>
      </c>
      <c r="AE38" s="77">
        <v>0</v>
      </c>
      <c r="AF38" s="77">
        <v>0</v>
      </c>
      <c r="AG38" s="77">
        <v>0</v>
      </c>
      <c r="AH38" s="77">
        <v>0</v>
      </c>
      <c r="AI38" s="77">
        <v>0</v>
      </c>
      <c r="AJ38" s="77">
        <v>0</v>
      </c>
      <c r="AK38" s="77">
        <v>0</v>
      </c>
      <c r="AL38" s="77">
        <v>0</v>
      </c>
      <c r="AM38" s="77">
        <v>0</v>
      </c>
      <c r="AN38" s="77">
        <v>0</v>
      </c>
      <c r="AO38" s="77">
        <v>0</v>
      </c>
      <c r="AP38" s="77">
        <v>0</v>
      </c>
      <c r="AQ38" s="77">
        <v>0</v>
      </c>
      <c r="AR38" s="77">
        <v>0</v>
      </c>
      <c r="AS38" s="77">
        <v>0</v>
      </c>
      <c r="AT38" s="77">
        <v>0</v>
      </c>
      <c r="AU38" s="77">
        <v>0</v>
      </c>
      <c r="AV38" s="77">
        <v>0</v>
      </c>
      <c r="AW38" s="77">
        <v>0</v>
      </c>
      <c r="AX38" s="77">
        <v>0</v>
      </c>
      <c r="AY38" s="77">
        <v>0</v>
      </c>
      <c r="AZ38" s="77">
        <v>0</v>
      </c>
      <c r="BA38" s="77">
        <v>0</v>
      </c>
      <c r="BB38" s="77">
        <v>0</v>
      </c>
      <c r="BC38" s="77">
        <v>0</v>
      </c>
      <c r="BD38" s="77">
        <v>0</v>
      </c>
      <c r="BE38" s="77">
        <v>0</v>
      </c>
      <c r="BF38" s="77">
        <v>0</v>
      </c>
      <c r="BG38" s="77">
        <v>0</v>
      </c>
      <c r="BH38" s="77">
        <v>0</v>
      </c>
      <c r="BI38" s="77">
        <v>0</v>
      </c>
      <c r="BJ38" s="77">
        <v>0</v>
      </c>
      <c r="BK38" s="77">
        <v>0</v>
      </c>
      <c r="BL38" s="77">
        <v>0</v>
      </c>
      <c r="BM38" s="77">
        <v>0</v>
      </c>
      <c r="BN38" s="77">
        <v>0</v>
      </c>
      <c r="BO38" s="77">
        <v>0</v>
      </c>
      <c r="BP38" s="77">
        <v>0</v>
      </c>
      <c r="BQ38" s="77">
        <v>0</v>
      </c>
      <c r="BR38" s="77">
        <v>0</v>
      </c>
      <c r="BS38" s="77">
        <v>0</v>
      </c>
      <c r="BT38" s="77"/>
      <c r="BU38" s="78">
        <f>+C38+F38+I38+L38+O38+R38+U38+X38+AA38+AD38+AG38+AJ38+AM38+AP38+AS38+AV38+AY38+BB38+BE38+BH38+BK38+BN38+BQ38</f>
        <v>2000000</v>
      </c>
      <c r="BV38" s="78">
        <f t="shared" si="8"/>
        <v>0</v>
      </c>
      <c r="BW38" s="78">
        <f t="shared" si="8"/>
        <v>0</v>
      </c>
    </row>
    <row r="39" spans="1:75" ht="15">
      <c r="A39" s="53">
        <f>A38+1</f>
        <v>304</v>
      </c>
      <c r="B39" s="56" t="s">
        <v>119</v>
      </c>
      <c r="C39" s="77">
        <v>200000000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  <c r="AJ39" s="77">
        <v>0</v>
      </c>
      <c r="AK39" s="77">
        <v>0</v>
      </c>
      <c r="AL39" s="77">
        <v>0</v>
      </c>
      <c r="AM39" s="77">
        <v>0</v>
      </c>
      <c r="AN39" s="77">
        <v>0</v>
      </c>
      <c r="AO39" s="77">
        <v>0</v>
      </c>
      <c r="AP39" s="77">
        <v>0</v>
      </c>
      <c r="AQ39" s="77">
        <v>0</v>
      </c>
      <c r="AR39" s="77">
        <v>0</v>
      </c>
      <c r="AS39" s="77">
        <v>0</v>
      </c>
      <c r="AT39" s="77">
        <v>0</v>
      </c>
      <c r="AU39" s="77">
        <v>0</v>
      </c>
      <c r="AV39" s="77">
        <v>0</v>
      </c>
      <c r="AW39" s="77">
        <v>0</v>
      </c>
      <c r="AX39" s="77">
        <v>0</v>
      </c>
      <c r="AY39" s="77">
        <v>0</v>
      </c>
      <c r="AZ39" s="77">
        <v>0</v>
      </c>
      <c r="BA39" s="77">
        <v>0</v>
      </c>
      <c r="BB39" s="77">
        <v>0</v>
      </c>
      <c r="BC39" s="77">
        <v>0</v>
      </c>
      <c r="BD39" s="77">
        <v>0</v>
      </c>
      <c r="BE39" s="77">
        <v>0</v>
      </c>
      <c r="BF39" s="77">
        <v>0</v>
      </c>
      <c r="BG39" s="77">
        <v>0</v>
      </c>
      <c r="BH39" s="77">
        <v>0</v>
      </c>
      <c r="BI39" s="77">
        <v>0</v>
      </c>
      <c r="BJ39" s="77">
        <v>0</v>
      </c>
      <c r="BK39" s="77">
        <v>0</v>
      </c>
      <c r="BL39" s="77">
        <v>0</v>
      </c>
      <c r="BM39" s="77">
        <v>0</v>
      </c>
      <c r="BN39" s="77">
        <v>0</v>
      </c>
      <c r="BO39" s="77">
        <v>0</v>
      </c>
      <c r="BP39" s="77">
        <v>0</v>
      </c>
      <c r="BQ39" s="77">
        <v>0</v>
      </c>
      <c r="BR39" s="77">
        <v>0</v>
      </c>
      <c r="BS39" s="77">
        <v>0</v>
      </c>
      <c r="BT39" s="77"/>
      <c r="BU39" s="78">
        <f>+C39+F39+I39+L39+O39+R39+U39+X39+AA39+AD39+AG39+AJ39+AM39+AP39+AS39+AV39+AY39+BB39+BE39+BH39+BK39+BN39+BQ39</f>
        <v>200000000</v>
      </c>
      <c r="BV39" s="78">
        <f t="shared" si="8"/>
        <v>0</v>
      </c>
      <c r="BW39" s="78">
        <f t="shared" si="8"/>
        <v>0</v>
      </c>
    </row>
    <row r="40" spans="1:75" s="61" customFormat="1" ht="15.75" thickBot="1">
      <c r="A40" s="58">
        <v>300</v>
      </c>
      <c r="B40" s="59" t="s">
        <v>120</v>
      </c>
      <c r="C40" s="60">
        <f aca="true" t="shared" si="9" ref="C40:BN40">SUM(C36:C39)</f>
        <v>202000000</v>
      </c>
      <c r="D40" s="60">
        <f t="shared" si="9"/>
        <v>0</v>
      </c>
      <c r="E40" s="60">
        <f t="shared" si="9"/>
        <v>0</v>
      </c>
      <c r="F40" s="60">
        <f t="shared" si="9"/>
        <v>0</v>
      </c>
      <c r="G40" s="60">
        <f t="shared" si="9"/>
        <v>0</v>
      </c>
      <c r="H40" s="60">
        <f t="shared" si="9"/>
        <v>0</v>
      </c>
      <c r="I40" s="60">
        <f t="shared" si="9"/>
        <v>0</v>
      </c>
      <c r="J40" s="60">
        <f t="shared" si="9"/>
        <v>0</v>
      </c>
      <c r="K40" s="60">
        <f t="shared" si="9"/>
        <v>0</v>
      </c>
      <c r="L40" s="60">
        <f t="shared" si="9"/>
        <v>0</v>
      </c>
      <c r="M40" s="60">
        <f t="shared" si="9"/>
        <v>0</v>
      </c>
      <c r="N40" s="60">
        <f t="shared" si="9"/>
        <v>0</v>
      </c>
      <c r="O40" s="60">
        <f t="shared" si="9"/>
        <v>0</v>
      </c>
      <c r="P40" s="60">
        <f t="shared" si="9"/>
        <v>0</v>
      </c>
      <c r="Q40" s="60">
        <f t="shared" si="9"/>
        <v>0</v>
      </c>
      <c r="R40" s="60">
        <f t="shared" si="9"/>
        <v>0</v>
      </c>
      <c r="S40" s="60">
        <f t="shared" si="9"/>
        <v>0</v>
      </c>
      <c r="T40" s="60">
        <f t="shared" si="9"/>
        <v>0</v>
      </c>
      <c r="U40" s="60">
        <f t="shared" si="9"/>
        <v>0</v>
      </c>
      <c r="V40" s="60">
        <f t="shared" si="9"/>
        <v>0</v>
      </c>
      <c r="W40" s="60">
        <f t="shared" si="9"/>
        <v>0</v>
      </c>
      <c r="X40" s="60">
        <f t="shared" si="9"/>
        <v>0</v>
      </c>
      <c r="Y40" s="60">
        <f t="shared" si="9"/>
        <v>0</v>
      </c>
      <c r="Z40" s="60">
        <f t="shared" si="9"/>
        <v>0</v>
      </c>
      <c r="AA40" s="60">
        <f t="shared" si="9"/>
        <v>0</v>
      </c>
      <c r="AB40" s="60">
        <f t="shared" si="9"/>
        <v>0</v>
      </c>
      <c r="AC40" s="60">
        <f t="shared" si="9"/>
        <v>0</v>
      </c>
      <c r="AD40" s="60">
        <f t="shared" si="9"/>
        <v>0</v>
      </c>
      <c r="AE40" s="60">
        <f t="shared" si="9"/>
        <v>0</v>
      </c>
      <c r="AF40" s="60">
        <f t="shared" si="9"/>
        <v>0</v>
      </c>
      <c r="AG40" s="60">
        <f t="shared" si="9"/>
        <v>0</v>
      </c>
      <c r="AH40" s="60">
        <f t="shared" si="9"/>
        <v>0</v>
      </c>
      <c r="AI40" s="60">
        <f t="shared" si="9"/>
        <v>0</v>
      </c>
      <c r="AJ40" s="60">
        <f t="shared" si="9"/>
        <v>0</v>
      </c>
      <c r="AK40" s="60">
        <f t="shared" si="9"/>
        <v>0</v>
      </c>
      <c r="AL40" s="60">
        <f t="shared" si="9"/>
        <v>0</v>
      </c>
      <c r="AM40" s="60">
        <f t="shared" si="9"/>
        <v>0</v>
      </c>
      <c r="AN40" s="60">
        <f t="shared" si="9"/>
        <v>0</v>
      </c>
      <c r="AO40" s="60">
        <f t="shared" si="9"/>
        <v>0</v>
      </c>
      <c r="AP40" s="60">
        <f t="shared" si="9"/>
        <v>0</v>
      </c>
      <c r="AQ40" s="60">
        <f t="shared" si="9"/>
        <v>0</v>
      </c>
      <c r="AR40" s="60">
        <f t="shared" si="9"/>
        <v>0</v>
      </c>
      <c r="AS40" s="60">
        <f t="shared" si="9"/>
        <v>0</v>
      </c>
      <c r="AT40" s="60">
        <f t="shared" si="9"/>
        <v>0</v>
      </c>
      <c r="AU40" s="60">
        <f t="shared" si="9"/>
        <v>0</v>
      </c>
      <c r="AV40" s="60">
        <f t="shared" si="9"/>
        <v>0</v>
      </c>
      <c r="AW40" s="60">
        <f t="shared" si="9"/>
        <v>0</v>
      </c>
      <c r="AX40" s="60">
        <f t="shared" si="9"/>
        <v>0</v>
      </c>
      <c r="AY40" s="60">
        <f t="shared" si="9"/>
        <v>0</v>
      </c>
      <c r="AZ40" s="60">
        <f t="shared" si="9"/>
        <v>0</v>
      </c>
      <c r="BA40" s="60">
        <f t="shared" si="9"/>
        <v>0</v>
      </c>
      <c r="BB40" s="60">
        <f t="shared" si="9"/>
        <v>0</v>
      </c>
      <c r="BC40" s="60">
        <f t="shared" si="9"/>
        <v>0</v>
      </c>
      <c r="BD40" s="60">
        <f t="shared" si="9"/>
        <v>0</v>
      </c>
      <c r="BE40" s="60">
        <f t="shared" si="9"/>
        <v>0</v>
      </c>
      <c r="BF40" s="60">
        <f t="shared" si="9"/>
        <v>0</v>
      </c>
      <c r="BG40" s="60">
        <f t="shared" si="9"/>
        <v>0</v>
      </c>
      <c r="BH40" s="60">
        <f t="shared" si="9"/>
        <v>0</v>
      </c>
      <c r="BI40" s="60">
        <f t="shared" si="9"/>
        <v>0</v>
      </c>
      <c r="BJ40" s="60">
        <f t="shared" si="9"/>
        <v>0</v>
      </c>
      <c r="BK40" s="60">
        <f t="shared" si="9"/>
        <v>0</v>
      </c>
      <c r="BL40" s="60">
        <f t="shared" si="9"/>
        <v>0</v>
      </c>
      <c r="BM40" s="60">
        <f t="shared" si="9"/>
        <v>0</v>
      </c>
      <c r="BN40" s="60">
        <f t="shared" si="9"/>
        <v>0</v>
      </c>
      <c r="BO40" s="60">
        <f aca="true" t="shared" si="10" ref="BO40:BW40">SUM(BO36:BO39)</f>
        <v>0</v>
      </c>
      <c r="BP40" s="60">
        <f t="shared" si="10"/>
        <v>0</v>
      </c>
      <c r="BQ40" s="60">
        <f t="shared" si="10"/>
        <v>0</v>
      </c>
      <c r="BR40" s="60">
        <f t="shared" si="10"/>
        <v>0</v>
      </c>
      <c r="BS40" s="60">
        <f t="shared" si="10"/>
        <v>0</v>
      </c>
      <c r="BT40" s="60"/>
      <c r="BU40" s="60">
        <f t="shared" si="10"/>
        <v>202000000</v>
      </c>
      <c r="BV40" s="60">
        <f t="shared" si="10"/>
        <v>0</v>
      </c>
      <c r="BW40" s="60">
        <f t="shared" si="10"/>
        <v>0</v>
      </c>
    </row>
    <row r="41" spans="1:75" ht="15.75" thickTop="1">
      <c r="A41" s="64"/>
      <c r="B41" s="65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</row>
    <row r="42" spans="1:75" ht="15">
      <c r="A42" s="15"/>
      <c r="B42" s="13" t="s">
        <v>121</v>
      </c>
      <c r="C42" s="16"/>
      <c r="D42" s="11"/>
      <c r="E42" s="11"/>
      <c r="F42" s="11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16"/>
      <c r="S42" s="11"/>
      <c r="T42" s="11"/>
      <c r="U42" s="11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16"/>
      <c r="AH42" s="11"/>
      <c r="AI42" s="11"/>
      <c r="AJ42" s="11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16"/>
      <c r="AW42" s="11"/>
      <c r="AX42" s="11"/>
      <c r="AY42" s="11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16"/>
      <c r="BL42" s="11"/>
      <c r="BM42" s="11"/>
      <c r="BN42" s="11"/>
      <c r="BO42" s="52"/>
      <c r="BP42" s="52"/>
      <c r="BQ42" s="52"/>
      <c r="BR42" s="52"/>
      <c r="BS42" s="52"/>
      <c r="BT42" s="52"/>
      <c r="BU42" s="52"/>
      <c r="BV42" s="52"/>
      <c r="BW42" s="52"/>
    </row>
    <row r="43" spans="1:75" ht="15">
      <c r="A43" s="53">
        <v>401</v>
      </c>
      <c r="B43" s="56" t="s">
        <v>122</v>
      </c>
      <c r="C43" s="77">
        <v>4457580</v>
      </c>
      <c r="D43" s="77">
        <v>0</v>
      </c>
      <c r="E43" s="77">
        <v>0</v>
      </c>
      <c r="F43" s="77">
        <v>50590</v>
      </c>
      <c r="G43" s="77">
        <v>0</v>
      </c>
      <c r="H43" s="77">
        <v>0</v>
      </c>
      <c r="I43" s="77">
        <v>328660</v>
      </c>
      <c r="J43" s="77">
        <v>0</v>
      </c>
      <c r="K43" s="77">
        <v>0</v>
      </c>
      <c r="L43" s="77">
        <v>3291360</v>
      </c>
      <c r="M43" s="77">
        <v>0</v>
      </c>
      <c r="N43" s="77">
        <v>0</v>
      </c>
      <c r="O43" s="77">
        <v>4380760</v>
      </c>
      <c r="P43" s="77">
        <v>0</v>
      </c>
      <c r="Q43" s="77">
        <v>0</v>
      </c>
      <c r="R43" s="77">
        <v>962410</v>
      </c>
      <c r="S43" s="77">
        <v>0</v>
      </c>
      <c r="T43" s="77">
        <v>0</v>
      </c>
      <c r="U43" s="77">
        <v>0</v>
      </c>
      <c r="V43" s="77">
        <v>0</v>
      </c>
      <c r="W43" s="77">
        <v>0</v>
      </c>
      <c r="X43" s="77">
        <v>3530970</v>
      </c>
      <c r="Y43" s="77">
        <v>0</v>
      </c>
      <c r="Z43" s="77">
        <v>0</v>
      </c>
      <c r="AA43" s="77">
        <v>3447300</v>
      </c>
      <c r="AB43" s="77">
        <v>0</v>
      </c>
      <c r="AC43" s="77">
        <v>0</v>
      </c>
      <c r="AD43" s="77">
        <v>29559040</v>
      </c>
      <c r="AE43" s="77">
        <v>0</v>
      </c>
      <c r="AF43" s="77">
        <v>0</v>
      </c>
      <c r="AG43" s="77">
        <v>26190</v>
      </c>
      <c r="AH43" s="77">
        <v>0</v>
      </c>
      <c r="AI43" s="77">
        <v>0</v>
      </c>
      <c r="AJ43" s="77">
        <v>2236830</v>
      </c>
      <c r="AK43" s="77">
        <v>0</v>
      </c>
      <c r="AL43" s="77">
        <v>0</v>
      </c>
      <c r="AM43" s="77">
        <v>0</v>
      </c>
      <c r="AN43" s="77">
        <v>0</v>
      </c>
      <c r="AO43" s="77">
        <v>0</v>
      </c>
      <c r="AP43" s="77">
        <v>79930</v>
      </c>
      <c r="AQ43" s="77">
        <v>0</v>
      </c>
      <c r="AR43" s="77">
        <v>0</v>
      </c>
      <c r="AS43" s="77">
        <v>0</v>
      </c>
      <c r="AT43" s="77">
        <v>0</v>
      </c>
      <c r="AU43" s="77">
        <v>0</v>
      </c>
      <c r="AV43" s="77">
        <v>0</v>
      </c>
      <c r="AW43" s="77">
        <v>0</v>
      </c>
      <c r="AX43" s="77">
        <v>0</v>
      </c>
      <c r="AY43" s="77">
        <v>0</v>
      </c>
      <c r="AZ43" s="77">
        <v>0</v>
      </c>
      <c r="BA43" s="77">
        <v>0</v>
      </c>
      <c r="BB43" s="77">
        <v>0</v>
      </c>
      <c r="BC43" s="77">
        <v>0</v>
      </c>
      <c r="BD43" s="77">
        <v>0</v>
      </c>
      <c r="BE43" s="77">
        <v>0</v>
      </c>
      <c r="BF43" s="77">
        <v>0</v>
      </c>
      <c r="BG43" s="77">
        <v>0</v>
      </c>
      <c r="BH43" s="77">
        <v>0</v>
      </c>
      <c r="BI43" s="77">
        <v>0</v>
      </c>
      <c r="BJ43" s="77">
        <v>0</v>
      </c>
      <c r="BK43" s="77">
        <v>0</v>
      </c>
      <c r="BL43" s="77">
        <v>0</v>
      </c>
      <c r="BM43" s="77">
        <v>0</v>
      </c>
      <c r="BN43" s="77">
        <v>0</v>
      </c>
      <c r="BO43" s="77">
        <v>0</v>
      </c>
      <c r="BP43" s="77">
        <v>0</v>
      </c>
      <c r="BQ43" s="77">
        <v>0</v>
      </c>
      <c r="BR43" s="77">
        <v>0</v>
      </c>
      <c r="BS43" s="77">
        <v>0</v>
      </c>
      <c r="BT43" s="77"/>
      <c r="BU43" s="78">
        <f aca="true" t="shared" si="11" ref="BU43:BW46">+C43+F43+I43+L43+O43+R43+U43+X43+AA43+AD43+AG43+AJ43+AM43+AP43+AS43+AV43+AY43+BB43+BE43+BH43+BK43+BN43+BQ43</f>
        <v>52351620</v>
      </c>
      <c r="BV43" s="78">
        <f t="shared" si="11"/>
        <v>0</v>
      </c>
      <c r="BW43" s="78">
        <f t="shared" si="11"/>
        <v>0</v>
      </c>
    </row>
    <row r="44" spans="1:75" ht="15">
      <c r="A44" s="53">
        <f>A43+1</f>
        <v>402</v>
      </c>
      <c r="B44" s="56" t="s">
        <v>123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77">
        <v>0</v>
      </c>
      <c r="AI44" s="77">
        <v>0</v>
      </c>
      <c r="AJ44" s="77">
        <v>0</v>
      </c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7">
        <v>0</v>
      </c>
      <c r="AW44" s="77">
        <v>0</v>
      </c>
      <c r="AX44" s="77">
        <v>0</v>
      </c>
      <c r="AY44" s="77">
        <v>0</v>
      </c>
      <c r="AZ44" s="77">
        <v>0</v>
      </c>
      <c r="BA44" s="77">
        <v>0</v>
      </c>
      <c r="BB44" s="77">
        <v>0</v>
      </c>
      <c r="BC44" s="77">
        <v>0</v>
      </c>
      <c r="BD44" s="77">
        <v>0</v>
      </c>
      <c r="BE44" s="77">
        <v>0</v>
      </c>
      <c r="BF44" s="77">
        <v>0</v>
      </c>
      <c r="BG44" s="77">
        <v>0</v>
      </c>
      <c r="BH44" s="77">
        <v>0</v>
      </c>
      <c r="BI44" s="77">
        <v>0</v>
      </c>
      <c r="BJ44" s="77">
        <v>0</v>
      </c>
      <c r="BK44" s="77">
        <v>0</v>
      </c>
      <c r="BL44" s="77">
        <v>0</v>
      </c>
      <c r="BM44" s="77">
        <v>0</v>
      </c>
      <c r="BN44" s="77">
        <v>0</v>
      </c>
      <c r="BO44" s="77">
        <v>0</v>
      </c>
      <c r="BP44" s="77">
        <v>0</v>
      </c>
      <c r="BQ44" s="77">
        <v>0</v>
      </c>
      <c r="BR44" s="77">
        <v>0</v>
      </c>
      <c r="BS44" s="77">
        <v>0</v>
      </c>
      <c r="BT44" s="77"/>
      <c r="BU44" s="78">
        <f t="shared" si="11"/>
        <v>0</v>
      </c>
      <c r="BV44" s="78">
        <f t="shared" si="11"/>
        <v>0</v>
      </c>
      <c r="BW44" s="78">
        <f t="shared" si="11"/>
        <v>0</v>
      </c>
    </row>
    <row r="45" spans="1:75" ht="15">
      <c r="A45" s="53">
        <f>A44+1</f>
        <v>403</v>
      </c>
      <c r="B45" s="56" t="s">
        <v>124</v>
      </c>
      <c r="C45" s="77">
        <v>15490820</v>
      </c>
      <c r="D45" s="77">
        <v>0</v>
      </c>
      <c r="E45" s="77">
        <v>0</v>
      </c>
      <c r="F45" s="77">
        <v>403830</v>
      </c>
      <c r="G45" s="77">
        <v>0</v>
      </c>
      <c r="H45" s="77">
        <v>0</v>
      </c>
      <c r="I45" s="77">
        <v>547250</v>
      </c>
      <c r="J45" s="77">
        <v>0</v>
      </c>
      <c r="K45" s="77">
        <v>0</v>
      </c>
      <c r="L45" s="77">
        <v>17898940</v>
      </c>
      <c r="M45" s="77">
        <v>0</v>
      </c>
      <c r="N45" s="77">
        <v>0</v>
      </c>
      <c r="O45" s="77">
        <v>7692100</v>
      </c>
      <c r="P45" s="77">
        <v>0</v>
      </c>
      <c r="Q45" s="77">
        <v>0</v>
      </c>
      <c r="R45" s="77">
        <v>815440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8846690</v>
      </c>
      <c r="Y45" s="77">
        <v>0</v>
      </c>
      <c r="Z45" s="77">
        <v>0</v>
      </c>
      <c r="AA45" s="77">
        <v>7452040</v>
      </c>
      <c r="AB45" s="77">
        <v>0</v>
      </c>
      <c r="AC45" s="77">
        <v>0</v>
      </c>
      <c r="AD45" s="77">
        <v>90306360</v>
      </c>
      <c r="AE45" s="77">
        <v>0</v>
      </c>
      <c r="AF45" s="77">
        <v>0</v>
      </c>
      <c r="AG45" s="77">
        <v>57560</v>
      </c>
      <c r="AH45" s="77">
        <v>0</v>
      </c>
      <c r="AI45" s="77">
        <v>0</v>
      </c>
      <c r="AJ45" s="77">
        <v>6317970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198160</v>
      </c>
      <c r="AQ45" s="77">
        <v>0</v>
      </c>
      <c r="AR45" s="77">
        <v>0</v>
      </c>
      <c r="AS45" s="77">
        <v>0</v>
      </c>
      <c r="AT45" s="77">
        <v>0</v>
      </c>
      <c r="AU45" s="77">
        <v>0</v>
      </c>
      <c r="AV45" s="77">
        <v>0</v>
      </c>
      <c r="AW45" s="77">
        <v>0</v>
      </c>
      <c r="AX45" s="77">
        <v>0</v>
      </c>
      <c r="AY45" s="77">
        <v>0</v>
      </c>
      <c r="AZ45" s="77">
        <v>0</v>
      </c>
      <c r="BA45" s="77">
        <v>0</v>
      </c>
      <c r="BB45" s="77">
        <v>0</v>
      </c>
      <c r="BC45" s="77">
        <v>0</v>
      </c>
      <c r="BD45" s="77">
        <v>0</v>
      </c>
      <c r="BE45" s="77">
        <v>0</v>
      </c>
      <c r="BF45" s="77">
        <v>0</v>
      </c>
      <c r="BG45" s="77">
        <v>0</v>
      </c>
      <c r="BH45" s="77">
        <v>0</v>
      </c>
      <c r="BI45" s="77">
        <v>0</v>
      </c>
      <c r="BJ45" s="77">
        <v>0</v>
      </c>
      <c r="BK45" s="77">
        <v>0</v>
      </c>
      <c r="BL45" s="77">
        <v>0</v>
      </c>
      <c r="BM45" s="77">
        <v>0</v>
      </c>
      <c r="BN45" s="77">
        <v>0</v>
      </c>
      <c r="BO45" s="77">
        <v>0</v>
      </c>
      <c r="BP45" s="77">
        <v>0</v>
      </c>
      <c r="BQ45" s="77">
        <v>0</v>
      </c>
      <c r="BR45" s="77">
        <v>0</v>
      </c>
      <c r="BS45" s="77">
        <v>0</v>
      </c>
      <c r="BT45" s="77"/>
      <c r="BU45" s="78">
        <f t="shared" si="11"/>
        <v>156027160</v>
      </c>
      <c r="BV45" s="78">
        <f t="shared" si="11"/>
        <v>0</v>
      </c>
      <c r="BW45" s="78">
        <f t="shared" si="11"/>
        <v>0</v>
      </c>
    </row>
    <row r="46" spans="1:75" ht="15">
      <c r="A46" s="53">
        <f>A45+1</f>
        <v>404</v>
      </c>
      <c r="B46" s="56" t="s">
        <v>125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77">
        <v>0</v>
      </c>
      <c r="AW46" s="77">
        <v>0</v>
      </c>
      <c r="AX46" s="77">
        <v>0</v>
      </c>
      <c r="AY46" s="77">
        <v>0</v>
      </c>
      <c r="AZ46" s="77">
        <v>0</v>
      </c>
      <c r="BA46" s="77">
        <v>0</v>
      </c>
      <c r="BB46" s="77">
        <v>0</v>
      </c>
      <c r="BC46" s="77">
        <v>0</v>
      </c>
      <c r="BD46" s="77">
        <v>0</v>
      </c>
      <c r="BE46" s="77">
        <v>0</v>
      </c>
      <c r="BF46" s="77">
        <v>0</v>
      </c>
      <c r="BG46" s="77">
        <v>0</v>
      </c>
      <c r="BH46" s="77">
        <v>0</v>
      </c>
      <c r="BI46" s="77">
        <v>0</v>
      </c>
      <c r="BJ46" s="77">
        <v>0</v>
      </c>
      <c r="BK46" s="77">
        <v>0</v>
      </c>
      <c r="BL46" s="77">
        <v>0</v>
      </c>
      <c r="BM46" s="77">
        <v>0</v>
      </c>
      <c r="BN46" s="77">
        <v>0</v>
      </c>
      <c r="BO46" s="77">
        <v>0</v>
      </c>
      <c r="BP46" s="77">
        <v>0</v>
      </c>
      <c r="BQ46" s="77">
        <v>0</v>
      </c>
      <c r="BR46" s="77">
        <v>0</v>
      </c>
      <c r="BS46" s="77">
        <v>0</v>
      </c>
      <c r="BT46" s="77"/>
      <c r="BU46" s="78">
        <f t="shared" si="11"/>
        <v>0</v>
      </c>
      <c r="BV46" s="78">
        <f t="shared" si="11"/>
        <v>0</v>
      </c>
      <c r="BW46" s="78">
        <f t="shared" si="11"/>
        <v>0</v>
      </c>
    </row>
    <row r="47" spans="1:75" s="61" customFormat="1" ht="15.75" thickBot="1">
      <c r="A47" s="58">
        <v>400</v>
      </c>
      <c r="B47" s="59" t="s">
        <v>126</v>
      </c>
      <c r="C47" s="60">
        <f aca="true" t="shared" si="12" ref="C47:BN47">SUM(C43:C46)</f>
        <v>19948400</v>
      </c>
      <c r="D47" s="60">
        <f t="shared" si="12"/>
        <v>0</v>
      </c>
      <c r="E47" s="60">
        <f t="shared" si="12"/>
        <v>0</v>
      </c>
      <c r="F47" s="60">
        <f t="shared" si="12"/>
        <v>454420</v>
      </c>
      <c r="G47" s="60">
        <f t="shared" si="12"/>
        <v>0</v>
      </c>
      <c r="H47" s="60">
        <f t="shared" si="12"/>
        <v>0</v>
      </c>
      <c r="I47" s="60">
        <f t="shared" si="12"/>
        <v>875910</v>
      </c>
      <c r="J47" s="60">
        <f t="shared" si="12"/>
        <v>0</v>
      </c>
      <c r="K47" s="60">
        <f t="shared" si="12"/>
        <v>0</v>
      </c>
      <c r="L47" s="60">
        <f t="shared" si="12"/>
        <v>21190300</v>
      </c>
      <c r="M47" s="60">
        <f t="shared" si="12"/>
        <v>0</v>
      </c>
      <c r="N47" s="60">
        <f t="shared" si="12"/>
        <v>0</v>
      </c>
      <c r="O47" s="60">
        <f t="shared" si="12"/>
        <v>12072860</v>
      </c>
      <c r="P47" s="60">
        <f t="shared" si="12"/>
        <v>0</v>
      </c>
      <c r="Q47" s="60">
        <f t="shared" si="12"/>
        <v>0</v>
      </c>
      <c r="R47" s="60">
        <f t="shared" si="12"/>
        <v>1777850</v>
      </c>
      <c r="S47" s="60">
        <f t="shared" si="12"/>
        <v>0</v>
      </c>
      <c r="T47" s="60">
        <f t="shared" si="12"/>
        <v>0</v>
      </c>
      <c r="U47" s="60">
        <f t="shared" si="12"/>
        <v>0</v>
      </c>
      <c r="V47" s="60">
        <f t="shared" si="12"/>
        <v>0</v>
      </c>
      <c r="W47" s="60">
        <f t="shared" si="12"/>
        <v>0</v>
      </c>
      <c r="X47" s="60">
        <f t="shared" si="12"/>
        <v>12377660</v>
      </c>
      <c r="Y47" s="60">
        <f t="shared" si="12"/>
        <v>0</v>
      </c>
      <c r="Z47" s="60">
        <f t="shared" si="12"/>
        <v>0</v>
      </c>
      <c r="AA47" s="60">
        <f t="shared" si="12"/>
        <v>10899340</v>
      </c>
      <c r="AB47" s="60">
        <f t="shared" si="12"/>
        <v>0</v>
      </c>
      <c r="AC47" s="60">
        <f t="shared" si="12"/>
        <v>0</v>
      </c>
      <c r="AD47" s="60">
        <f t="shared" si="12"/>
        <v>119865400</v>
      </c>
      <c r="AE47" s="60">
        <f t="shared" si="12"/>
        <v>0</v>
      </c>
      <c r="AF47" s="60">
        <f t="shared" si="12"/>
        <v>0</v>
      </c>
      <c r="AG47" s="60">
        <f t="shared" si="12"/>
        <v>83750</v>
      </c>
      <c r="AH47" s="60">
        <f t="shared" si="12"/>
        <v>0</v>
      </c>
      <c r="AI47" s="60">
        <f t="shared" si="12"/>
        <v>0</v>
      </c>
      <c r="AJ47" s="60">
        <f t="shared" si="12"/>
        <v>8554800</v>
      </c>
      <c r="AK47" s="60">
        <f t="shared" si="12"/>
        <v>0</v>
      </c>
      <c r="AL47" s="60">
        <f t="shared" si="12"/>
        <v>0</v>
      </c>
      <c r="AM47" s="60">
        <f t="shared" si="12"/>
        <v>0</v>
      </c>
      <c r="AN47" s="60">
        <f t="shared" si="12"/>
        <v>0</v>
      </c>
      <c r="AO47" s="60">
        <f t="shared" si="12"/>
        <v>0</v>
      </c>
      <c r="AP47" s="60">
        <f t="shared" si="12"/>
        <v>278090</v>
      </c>
      <c r="AQ47" s="60">
        <f t="shared" si="12"/>
        <v>0</v>
      </c>
      <c r="AR47" s="60">
        <f t="shared" si="12"/>
        <v>0</v>
      </c>
      <c r="AS47" s="60">
        <f t="shared" si="12"/>
        <v>0</v>
      </c>
      <c r="AT47" s="60">
        <f t="shared" si="12"/>
        <v>0</v>
      </c>
      <c r="AU47" s="60">
        <f t="shared" si="12"/>
        <v>0</v>
      </c>
      <c r="AV47" s="60">
        <f t="shared" si="12"/>
        <v>0</v>
      </c>
      <c r="AW47" s="60">
        <f t="shared" si="12"/>
        <v>0</v>
      </c>
      <c r="AX47" s="60">
        <f t="shared" si="12"/>
        <v>0</v>
      </c>
      <c r="AY47" s="60">
        <f t="shared" si="12"/>
        <v>0</v>
      </c>
      <c r="AZ47" s="60">
        <f t="shared" si="12"/>
        <v>0</v>
      </c>
      <c r="BA47" s="60">
        <f t="shared" si="12"/>
        <v>0</v>
      </c>
      <c r="BB47" s="60">
        <f t="shared" si="12"/>
        <v>0</v>
      </c>
      <c r="BC47" s="60">
        <f t="shared" si="12"/>
        <v>0</v>
      </c>
      <c r="BD47" s="60">
        <f t="shared" si="12"/>
        <v>0</v>
      </c>
      <c r="BE47" s="60">
        <f t="shared" si="12"/>
        <v>0</v>
      </c>
      <c r="BF47" s="60">
        <f t="shared" si="12"/>
        <v>0</v>
      </c>
      <c r="BG47" s="60">
        <f t="shared" si="12"/>
        <v>0</v>
      </c>
      <c r="BH47" s="60">
        <f t="shared" si="12"/>
        <v>0</v>
      </c>
      <c r="BI47" s="60">
        <f t="shared" si="12"/>
        <v>0</v>
      </c>
      <c r="BJ47" s="60">
        <f t="shared" si="12"/>
        <v>0</v>
      </c>
      <c r="BK47" s="60">
        <f t="shared" si="12"/>
        <v>0</v>
      </c>
      <c r="BL47" s="60">
        <f t="shared" si="12"/>
        <v>0</v>
      </c>
      <c r="BM47" s="60">
        <f t="shared" si="12"/>
        <v>0</v>
      </c>
      <c r="BN47" s="60">
        <f t="shared" si="12"/>
        <v>0</v>
      </c>
      <c r="BO47" s="60">
        <f aca="true" t="shared" si="13" ref="BO47:BW47">SUM(BO43:BO46)</f>
        <v>0</v>
      </c>
      <c r="BP47" s="60">
        <f t="shared" si="13"/>
        <v>0</v>
      </c>
      <c r="BQ47" s="60">
        <f t="shared" si="13"/>
        <v>0</v>
      </c>
      <c r="BR47" s="60">
        <f t="shared" si="13"/>
        <v>0</v>
      </c>
      <c r="BS47" s="60">
        <f t="shared" si="13"/>
        <v>0</v>
      </c>
      <c r="BT47" s="60"/>
      <c r="BU47" s="60">
        <f t="shared" si="13"/>
        <v>208378780</v>
      </c>
      <c r="BV47" s="60">
        <f t="shared" si="13"/>
        <v>0</v>
      </c>
      <c r="BW47" s="60">
        <f t="shared" si="13"/>
        <v>0</v>
      </c>
    </row>
    <row r="48" spans="1:75" ht="15.75" thickTop="1">
      <c r="A48" s="64"/>
      <c r="B48" s="65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</row>
    <row r="49" spans="1:75" ht="15">
      <c r="A49" s="15"/>
      <c r="B49" s="13" t="s">
        <v>127</v>
      </c>
      <c r="C49" s="16"/>
      <c r="D49" s="11"/>
      <c r="E49" s="11"/>
      <c r="F49" s="1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16"/>
      <c r="S49" s="11"/>
      <c r="T49" s="11"/>
      <c r="U49" s="11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16"/>
      <c r="AH49" s="11"/>
      <c r="AI49" s="11"/>
      <c r="AJ49" s="11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16"/>
      <c r="AW49" s="11"/>
      <c r="AX49" s="11"/>
      <c r="AY49" s="11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16"/>
      <c r="BL49" s="11"/>
      <c r="BM49" s="11"/>
      <c r="BN49" s="11"/>
      <c r="BO49" s="52"/>
      <c r="BP49" s="52"/>
      <c r="BQ49" s="52"/>
      <c r="BR49" s="52"/>
      <c r="BS49" s="52"/>
      <c r="BT49" s="52"/>
      <c r="BU49" s="52"/>
      <c r="BV49" s="52"/>
      <c r="BW49" s="52"/>
    </row>
    <row r="50" spans="1:75" ht="15">
      <c r="A50" s="53">
        <v>501</v>
      </c>
      <c r="B50" s="56" t="s">
        <v>128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  <c r="AO50" s="77">
        <v>0</v>
      </c>
      <c r="AP50" s="77">
        <v>0</v>
      </c>
      <c r="AQ50" s="77">
        <v>0</v>
      </c>
      <c r="AR50" s="77">
        <v>0</v>
      </c>
      <c r="AS50" s="77">
        <v>0</v>
      </c>
      <c r="AT50" s="77">
        <v>0</v>
      </c>
      <c r="AU50" s="77">
        <v>0</v>
      </c>
      <c r="AV50" s="77">
        <v>0</v>
      </c>
      <c r="AW50" s="77">
        <v>0</v>
      </c>
      <c r="AX50" s="77">
        <v>0</v>
      </c>
      <c r="AY50" s="77">
        <v>0</v>
      </c>
      <c r="AZ50" s="77">
        <v>0</v>
      </c>
      <c r="BA50" s="77">
        <v>0</v>
      </c>
      <c r="BB50" s="77">
        <v>0</v>
      </c>
      <c r="BC50" s="77">
        <v>0</v>
      </c>
      <c r="BD50" s="77">
        <v>0</v>
      </c>
      <c r="BE50" s="77">
        <v>0</v>
      </c>
      <c r="BF50" s="77">
        <v>0</v>
      </c>
      <c r="BG50" s="77">
        <v>0</v>
      </c>
      <c r="BH50" s="77">
        <v>0</v>
      </c>
      <c r="BI50" s="77">
        <v>0</v>
      </c>
      <c r="BJ50" s="77">
        <v>0</v>
      </c>
      <c r="BK50" s="77">
        <v>0</v>
      </c>
      <c r="BL50" s="77">
        <v>0</v>
      </c>
      <c r="BM50" s="77">
        <v>0</v>
      </c>
      <c r="BN50" s="77">
        <v>789000000</v>
      </c>
      <c r="BO50" s="77">
        <v>0</v>
      </c>
      <c r="BP50" s="77">
        <v>0</v>
      </c>
      <c r="BQ50" s="77">
        <v>0</v>
      </c>
      <c r="BR50" s="77">
        <v>0</v>
      </c>
      <c r="BS50" s="77">
        <v>0</v>
      </c>
      <c r="BT50" s="77"/>
      <c r="BU50" s="78">
        <f>+C50+F50+I50+L50+O50+R50+U50+X50+AA50+AD50+AG50+AJ50+AM50+AP50+AS50+AV50+AY50+BB50+BE50+BH50+BK50+BN50+BQ50</f>
        <v>789000000</v>
      </c>
      <c r="BV50" s="78">
        <f>+D50+G50+J50+M50+P50+S50+V50+Y50+AB50+AE50+AH50+AK50+AN50+AQ50+AT50+AW50+AZ50+BC50+BF50+BI50+BL50+BO50+BR50</f>
        <v>0</v>
      </c>
      <c r="BW50" s="78">
        <f>+E50+H50+K50+N50+Q50+T50+W50+Z50+AC50+AF50+AI50+AL50+AO50+AR50+AU50+AX50+BA50+BD50+BG50+BJ50+BM50+BP50+BS50</f>
        <v>0</v>
      </c>
    </row>
    <row r="51" spans="1:75" s="61" customFormat="1" ht="15.75" thickBot="1">
      <c r="A51" s="58">
        <v>500</v>
      </c>
      <c r="B51" s="59" t="s">
        <v>129</v>
      </c>
      <c r="C51" s="60">
        <f aca="true" t="shared" si="14" ref="C51:BN51">SUM(C50)</f>
        <v>0</v>
      </c>
      <c r="D51" s="60">
        <f t="shared" si="14"/>
        <v>0</v>
      </c>
      <c r="E51" s="60">
        <f t="shared" si="14"/>
        <v>0</v>
      </c>
      <c r="F51" s="60">
        <f t="shared" si="14"/>
        <v>0</v>
      </c>
      <c r="G51" s="60">
        <f t="shared" si="14"/>
        <v>0</v>
      </c>
      <c r="H51" s="60">
        <f t="shared" si="14"/>
        <v>0</v>
      </c>
      <c r="I51" s="60">
        <f t="shared" si="14"/>
        <v>0</v>
      </c>
      <c r="J51" s="60">
        <f t="shared" si="14"/>
        <v>0</v>
      </c>
      <c r="K51" s="60">
        <f t="shared" si="14"/>
        <v>0</v>
      </c>
      <c r="L51" s="60">
        <f t="shared" si="14"/>
        <v>0</v>
      </c>
      <c r="M51" s="60">
        <f t="shared" si="14"/>
        <v>0</v>
      </c>
      <c r="N51" s="60">
        <f t="shared" si="14"/>
        <v>0</v>
      </c>
      <c r="O51" s="60">
        <f t="shared" si="14"/>
        <v>0</v>
      </c>
      <c r="P51" s="60">
        <f t="shared" si="14"/>
        <v>0</v>
      </c>
      <c r="Q51" s="60">
        <f t="shared" si="14"/>
        <v>0</v>
      </c>
      <c r="R51" s="60">
        <f t="shared" si="14"/>
        <v>0</v>
      </c>
      <c r="S51" s="60">
        <f t="shared" si="14"/>
        <v>0</v>
      </c>
      <c r="T51" s="60">
        <f t="shared" si="14"/>
        <v>0</v>
      </c>
      <c r="U51" s="60">
        <f t="shared" si="14"/>
        <v>0</v>
      </c>
      <c r="V51" s="60">
        <f t="shared" si="14"/>
        <v>0</v>
      </c>
      <c r="W51" s="60">
        <f t="shared" si="14"/>
        <v>0</v>
      </c>
      <c r="X51" s="60">
        <f t="shared" si="14"/>
        <v>0</v>
      </c>
      <c r="Y51" s="60">
        <f t="shared" si="14"/>
        <v>0</v>
      </c>
      <c r="Z51" s="60">
        <f t="shared" si="14"/>
        <v>0</v>
      </c>
      <c r="AA51" s="60">
        <f t="shared" si="14"/>
        <v>0</v>
      </c>
      <c r="AB51" s="60">
        <f t="shared" si="14"/>
        <v>0</v>
      </c>
      <c r="AC51" s="60">
        <f t="shared" si="14"/>
        <v>0</v>
      </c>
      <c r="AD51" s="60">
        <f t="shared" si="14"/>
        <v>0</v>
      </c>
      <c r="AE51" s="60">
        <f t="shared" si="14"/>
        <v>0</v>
      </c>
      <c r="AF51" s="60">
        <f t="shared" si="14"/>
        <v>0</v>
      </c>
      <c r="AG51" s="60">
        <f t="shared" si="14"/>
        <v>0</v>
      </c>
      <c r="AH51" s="60">
        <f t="shared" si="14"/>
        <v>0</v>
      </c>
      <c r="AI51" s="60">
        <f t="shared" si="14"/>
        <v>0</v>
      </c>
      <c r="AJ51" s="60">
        <f t="shared" si="14"/>
        <v>0</v>
      </c>
      <c r="AK51" s="60">
        <f t="shared" si="14"/>
        <v>0</v>
      </c>
      <c r="AL51" s="60">
        <f t="shared" si="14"/>
        <v>0</v>
      </c>
      <c r="AM51" s="60">
        <f t="shared" si="14"/>
        <v>0</v>
      </c>
      <c r="AN51" s="60">
        <f t="shared" si="14"/>
        <v>0</v>
      </c>
      <c r="AO51" s="60">
        <f t="shared" si="14"/>
        <v>0</v>
      </c>
      <c r="AP51" s="60">
        <f t="shared" si="14"/>
        <v>0</v>
      </c>
      <c r="AQ51" s="60">
        <f t="shared" si="14"/>
        <v>0</v>
      </c>
      <c r="AR51" s="60">
        <f t="shared" si="14"/>
        <v>0</v>
      </c>
      <c r="AS51" s="60">
        <f t="shared" si="14"/>
        <v>0</v>
      </c>
      <c r="AT51" s="60">
        <f t="shared" si="14"/>
        <v>0</v>
      </c>
      <c r="AU51" s="60">
        <f t="shared" si="14"/>
        <v>0</v>
      </c>
      <c r="AV51" s="60">
        <f t="shared" si="14"/>
        <v>0</v>
      </c>
      <c r="AW51" s="60">
        <f t="shared" si="14"/>
        <v>0</v>
      </c>
      <c r="AX51" s="60">
        <f t="shared" si="14"/>
        <v>0</v>
      </c>
      <c r="AY51" s="60">
        <f t="shared" si="14"/>
        <v>0</v>
      </c>
      <c r="AZ51" s="60">
        <f t="shared" si="14"/>
        <v>0</v>
      </c>
      <c r="BA51" s="60">
        <f t="shared" si="14"/>
        <v>0</v>
      </c>
      <c r="BB51" s="60">
        <f t="shared" si="14"/>
        <v>0</v>
      </c>
      <c r="BC51" s="60">
        <f t="shared" si="14"/>
        <v>0</v>
      </c>
      <c r="BD51" s="60">
        <f t="shared" si="14"/>
        <v>0</v>
      </c>
      <c r="BE51" s="60">
        <f t="shared" si="14"/>
        <v>0</v>
      </c>
      <c r="BF51" s="60">
        <f t="shared" si="14"/>
        <v>0</v>
      </c>
      <c r="BG51" s="60">
        <f t="shared" si="14"/>
        <v>0</v>
      </c>
      <c r="BH51" s="60">
        <f t="shared" si="14"/>
        <v>0</v>
      </c>
      <c r="BI51" s="60">
        <f t="shared" si="14"/>
        <v>0</v>
      </c>
      <c r="BJ51" s="60">
        <f t="shared" si="14"/>
        <v>0</v>
      </c>
      <c r="BK51" s="60">
        <f t="shared" si="14"/>
        <v>0</v>
      </c>
      <c r="BL51" s="60">
        <f t="shared" si="14"/>
        <v>0</v>
      </c>
      <c r="BM51" s="60">
        <f t="shared" si="14"/>
        <v>0</v>
      </c>
      <c r="BN51" s="60">
        <f t="shared" si="14"/>
        <v>789000000</v>
      </c>
      <c r="BO51" s="60">
        <f aca="true" t="shared" si="15" ref="BO51:BW51">SUM(BO50)</f>
        <v>0</v>
      </c>
      <c r="BP51" s="60">
        <f t="shared" si="15"/>
        <v>0</v>
      </c>
      <c r="BQ51" s="60">
        <f t="shared" si="15"/>
        <v>0</v>
      </c>
      <c r="BR51" s="60">
        <f t="shared" si="15"/>
        <v>0</v>
      </c>
      <c r="BS51" s="60">
        <f t="shared" si="15"/>
        <v>0</v>
      </c>
      <c r="BT51" s="60"/>
      <c r="BU51" s="60">
        <f t="shared" si="15"/>
        <v>789000000</v>
      </c>
      <c r="BV51" s="60">
        <f t="shared" si="15"/>
        <v>0</v>
      </c>
      <c r="BW51" s="60">
        <f t="shared" si="15"/>
        <v>0</v>
      </c>
    </row>
    <row r="52" spans="1:75" ht="15.75" thickTop="1">
      <c r="A52" s="64"/>
      <c r="B52" s="65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</row>
    <row r="53" spans="1:75" ht="15">
      <c r="A53" s="15"/>
      <c r="B53" s="13" t="s">
        <v>130</v>
      </c>
      <c r="C53" s="16"/>
      <c r="D53" s="11"/>
      <c r="E53" s="11"/>
      <c r="F53" s="11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16"/>
      <c r="S53" s="11"/>
      <c r="T53" s="11"/>
      <c r="U53" s="11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16"/>
      <c r="AH53" s="11"/>
      <c r="AI53" s="11"/>
      <c r="AJ53" s="11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16"/>
      <c r="AW53" s="11"/>
      <c r="AX53" s="11"/>
      <c r="AY53" s="11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16"/>
      <c r="BL53" s="11"/>
      <c r="BM53" s="11"/>
      <c r="BN53" s="11"/>
      <c r="BO53" s="52"/>
      <c r="BP53" s="52"/>
      <c r="BQ53" s="52"/>
      <c r="BR53" s="52"/>
      <c r="BS53" s="52"/>
      <c r="BT53" s="52"/>
      <c r="BU53" s="52"/>
      <c r="BV53" s="52"/>
      <c r="BW53" s="52"/>
    </row>
    <row r="54" spans="1:75" ht="15">
      <c r="A54" s="53">
        <v>701</v>
      </c>
      <c r="B54" s="56" t="s">
        <v>131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  <c r="AO54" s="77">
        <v>0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77">
        <v>0</v>
      </c>
      <c r="AW54" s="77">
        <v>0</v>
      </c>
      <c r="AX54" s="77">
        <v>0</v>
      </c>
      <c r="AY54" s="77">
        <v>0</v>
      </c>
      <c r="AZ54" s="77">
        <v>0</v>
      </c>
      <c r="BA54" s="77">
        <v>0</v>
      </c>
      <c r="BB54" s="77">
        <v>0</v>
      </c>
      <c r="BC54" s="77">
        <v>0</v>
      </c>
      <c r="BD54" s="77">
        <v>0</v>
      </c>
      <c r="BE54" s="77">
        <v>0</v>
      </c>
      <c r="BF54" s="77">
        <v>0</v>
      </c>
      <c r="BG54" s="77">
        <v>0</v>
      </c>
      <c r="BH54" s="77">
        <v>0</v>
      </c>
      <c r="BI54" s="77">
        <v>0</v>
      </c>
      <c r="BJ54" s="77">
        <v>0</v>
      </c>
      <c r="BK54" s="77">
        <v>0</v>
      </c>
      <c r="BL54" s="77">
        <v>0</v>
      </c>
      <c r="BM54" s="77">
        <v>0</v>
      </c>
      <c r="BN54" s="77">
        <v>0</v>
      </c>
      <c r="BO54" s="77">
        <v>0</v>
      </c>
      <c r="BP54" s="77">
        <v>0</v>
      </c>
      <c r="BQ54" s="77">
        <v>315615100</v>
      </c>
      <c r="BR54" s="77">
        <v>0</v>
      </c>
      <c r="BS54" s="77">
        <v>0</v>
      </c>
      <c r="BT54" s="77"/>
      <c r="BU54" s="78">
        <f aca="true" t="shared" si="16" ref="BU54:BW55">+C54+F54+I54+L54+O54+R54+U54+X54+AA54+AD54+AG54+AJ54+AM54+AP54+AS54+AV54+AY54+BB54+BE54+BH54+BK54+BN54+BQ54</f>
        <v>315615100</v>
      </c>
      <c r="BV54" s="78">
        <f t="shared" si="16"/>
        <v>0</v>
      </c>
      <c r="BW54" s="78">
        <f t="shared" si="16"/>
        <v>0</v>
      </c>
    </row>
    <row r="55" spans="1:75" ht="15">
      <c r="A55" s="53">
        <f>A54+1</f>
        <v>702</v>
      </c>
      <c r="B55" s="56" t="s">
        <v>132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77">
        <v>0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>
        <v>0</v>
      </c>
      <c r="AU55" s="77">
        <v>0</v>
      </c>
      <c r="AV55" s="77">
        <v>0</v>
      </c>
      <c r="AW55" s="77">
        <v>0</v>
      </c>
      <c r="AX55" s="77">
        <v>0</v>
      </c>
      <c r="AY55" s="77">
        <v>0</v>
      </c>
      <c r="AZ55" s="77">
        <v>0</v>
      </c>
      <c r="BA55" s="77">
        <v>0</v>
      </c>
      <c r="BB55" s="77">
        <v>0</v>
      </c>
      <c r="BC55" s="77">
        <v>0</v>
      </c>
      <c r="BD55" s="77">
        <v>0</v>
      </c>
      <c r="BE55" s="77">
        <v>0</v>
      </c>
      <c r="BF55" s="77">
        <v>0</v>
      </c>
      <c r="BG55" s="77">
        <v>0</v>
      </c>
      <c r="BH55" s="77">
        <v>0</v>
      </c>
      <c r="BI55" s="77">
        <v>0</v>
      </c>
      <c r="BJ55" s="77">
        <v>0</v>
      </c>
      <c r="BK55" s="77">
        <v>0</v>
      </c>
      <c r="BL55" s="77">
        <v>0</v>
      </c>
      <c r="BM55" s="77">
        <v>0</v>
      </c>
      <c r="BN55" s="77">
        <v>0</v>
      </c>
      <c r="BO55" s="77">
        <v>0</v>
      </c>
      <c r="BP55" s="77">
        <v>0</v>
      </c>
      <c r="BQ55" s="77">
        <v>54019850</v>
      </c>
      <c r="BR55" s="77">
        <v>0</v>
      </c>
      <c r="BS55" s="77">
        <v>0</v>
      </c>
      <c r="BT55" s="77"/>
      <c r="BU55" s="78">
        <f t="shared" si="16"/>
        <v>54019850</v>
      </c>
      <c r="BV55" s="78">
        <f t="shared" si="16"/>
        <v>0</v>
      </c>
      <c r="BW55" s="78">
        <f t="shared" si="16"/>
        <v>0</v>
      </c>
    </row>
    <row r="56" spans="1:75" s="61" customFormat="1" ht="15.75" thickBot="1">
      <c r="A56" s="58">
        <v>700</v>
      </c>
      <c r="B56" s="59" t="s">
        <v>133</v>
      </c>
      <c r="C56" s="60">
        <f aca="true" t="shared" si="17" ref="C56:BN56">SUM(C54:C55)</f>
        <v>0</v>
      </c>
      <c r="D56" s="60">
        <f t="shared" si="17"/>
        <v>0</v>
      </c>
      <c r="E56" s="60">
        <f t="shared" si="17"/>
        <v>0</v>
      </c>
      <c r="F56" s="60">
        <f t="shared" si="17"/>
        <v>0</v>
      </c>
      <c r="G56" s="60">
        <f t="shared" si="17"/>
        <v>0</v>
      </c>
      <c r="H56" s="60">
        <f t="shared" si="17"/>
        <v>0</v>
      </c>
      <c r="I56" s="60">
        <f t="shared" si="17"/>
        <v>0</v>
      </c>
      <c r="J56" s="60">
        <f t="shared" si="17"/>
        <v>0</v>
      </c>
      <c r="K56" s="60">
        <f t="shared" si="17"/>
        <v>0</v>
      </c>
      <c r="L56" s="60">
        <f t="shared" si="17"/>
        <v>0</v>
      </c>
      <c r="M56" s="60">
        <f t="shared" si="17"/>
        <v>0</v>
      </c>
      <c r="N56" s="60">
        <f t="shared" si="17"/>
        <v>0</v>
      </c>
      <c r="O56" s="60">
        <f t="shared" si="17"/>
        <v>0</v>
      </c>
      <c r="P56" s="60">
        <f t="shared" si="17"/>
        <v>0</v>
      </c>
      <c r="Q56" s="60">
        <f t="shared" si="17"/>
        <v>0</v>
      </c>
      <c r="R56" s="60">
        <f t="shared" si="17"/>
        <v>0</v>
      </c>
      <c r="S56" s="60">
        <f t="shared" si="17"/>
        <v>0</v>
      </c>
      <c r="T56" s="60">
        <f t="shared" si="17"/>
        <v>0</v>
      </c>
      <c r="U56" s="60">
        <f t="shared" si="17"/>
        <v>0</v>
      </c>
      <c r="V56" s="60">
        <f t="shared" si="17"/>
        <v>0</v>
      </c>
      <c r="W56" s="60">
        <f t="shared" si="17"/>
        <v>0</v>
      </c>
      <c r="X56" s="60">
        <f t="shared" si="17"/>
        <v>0</v>
      </c>
      <c r="Y56" s="60">
        <f t="shared" si="17"/>
        <v>0</v>
      </c>
      <c r="Z56" s="60">
        <f t="shared" si="17"/>
        <v>0</v>
      </c>
      <c r="AA56" s="60">
        <f t="shared" si="17"/>
        <v>0</v>
      </c>
      <c r="AB56" s="60">
        <f t="shared" si="17"/>
        <v>0</v>
      </c>
      <c r="AC56" s="60">
        <f t="shared" si="17"/>
        <v>0</v>
      </c>
      <c r="AD56" s="60">
        <f t="shared" si="17"/>
        <v>0</v>
      </c>
      <c r="AE56" s="60">
        <f t="shared" si="17"/>
        <v>0</v>
      </c>
      <c r="AF56" s="60">
        <f t="shared" si="17"/>
        <v>0</v>
      </c>
      <c r="AG56" s="60">
        <f t="shared" si="17"/>
        <v>0</v>
      </c>
      <c r="AH56" s="60">
        <f t="shared" si="17"/>
        <v>0</v>
      </c>
      <c r="AI56" s="60">
        <f t="shared" si="17"/>
        <v>0</v>
      </c>
      <c r="AJ56" s="60">
        <f t="shared" si="17"/>
        <v>0</v>
      </c>
      <c r="AK56" s="60">
        <f t="shared" si="17"/>
        <v>0</v>
      </c>
      <c r="AL56" s="60">
        <f t="shared" si="17"/>
        <v>0</v>
      </c>
      <c r="AM56" s="60">
        <f t="shared" si="17"/>
        <v>0</v>
      </c>
      <c r="AN56" s="60">
        <f t="shared" si="17"/>
        <v>0</v>
      </c>
      <c r="AO56" s="60">
        <f t="shared" si="17"/>
        <v>0</v>
      </c>
      <c r="AP56" s="60">
        <f t="shared" si="17"/>
        <v>0</v>
      </c>
      <c r="AQ56" s="60">
        <f t="shared" si="17"/>
        <v>0</v>
      </c>
      <c r="AR56" s="60">
        <f t="shared" si="17"/>
        <v>0</v>
      </c>
      <c r="AS56" s="60">
        <f t="shared" si="17"/>
        <v>0</v>
      </c>
      <c r="AT56" s="60">
        <f t="shared" si="17"/>
        <v>0</v>
      </c>
      <c r="AU56" s="60">
        <f t="shared" si="17"/>
        <v>0</v>
      </c>
      <c r="AV56" s="60">
        <f t="shared" si="17"/>
        <v>0</v>
      </c>
      <c r="AW56" s="60">
        <f t="shared" si="17"/>
        <v>0</v>
      </c>
      <c r="AX56" s="60">
        <f t="shared" si="17"/>
        <v>0</v>
      </c>
      <c r="AY56" s="60">
        <f t="shared" si="17"/>
        <v>0</v>
      </c>
      <c r="AZ56" s="60">
        <f t="shared" si="17"/>
        <v>0</v>
      </c>
      <c r="BA56" s="60">
        <f t="shared" si="17"/>
        <v>0</v>
      </c>
      <c r="BB56" s="60">
        <f t="shared" si="17"/>
        <v>0</v>
      </c>
      <c r="BC56" s="60">
        <f t="shared" si="17"/>
        <v>0</v>
      </c>
      <c r="BD56" s="60">
        <f t="shared" si="17"/>
        <v>0</v>
      </c>
      <c r="BE56" s="60">
        <f t="shared" si="17"/>
        <v>0</v>
      </c>
      <c r="BF56" s="60">
        <f t="shared" si="17"/>
        <v>0</v>
      </c>
      <c r="BG56" s="60">
        <f t="shared" si="17"/>
        <v>0</v>
      </c>
      <c r="BH56" s="60">
        <f t="shared" si="17"/>
        <v>0</v>
      </c>
      <c r="BI56" s="60">
        <f t="shared" si="17"/>
        <v>0</v>
      </c>
      <c r="BJ56" s="60">
        <f t="shared" si="17"/>
        <v>0</v>
      </c>
      <c r="BK56" s="60">
        <f t="shared" si="17"/>
        <v>0</v>
      </c>
      <c r="BL56" s="60">
        <f t="shared" si="17"/>
        <v>0</v>
      </c>
      <c r="BM56" s="60">
        <f t="shared" si="17"/>
        <v>0</v>
      </c>
      <c r="BN56" s="60">
        <f t="shared" si="17"/>
        <v>0</v>
      </c>
      <c r="BO56" s="60">
        <f aca="true" t="shared" si="18" ref="BO56:BW56">SUM(BO54:BO55)</f>
        <v>0</v>
      </c>
      <c r="BP56" s="60">
        <f t="shared" si="18"/>
        <v>0</v>
      </c>
      <c r="BQ56" s="60">
        <f t="shared" si="18"/>
        <v>369634950</v>
      </c>
      <c r="BR56" s="60">
        <f t="shared" si="18"/>
        <v>0</v>
      </c>
      <c r="BS56" s="60">
        <f t="shared" si="18"/>
        <v>0</v>
      </c>
      <c r="BT56" s="60"/>
      <c r="BU56" s="60">
        <f t="shared" si="18"/>
        <v>369634950</v>
      </c>
      <c r="BV56" s="60">
        <f t="shared" si="18"/>
        <v>0</v>
      </c>
      <c r="BW56" s="60">
        <f t="shared" si="18"/>
        <v>0</v>
      </c>
    </row>
    <row r="57" spans="1:75" ht="16.5" thickBot="1" thickTop="1">
      <c r="A57" s="66"/>
      <c r="B57" s="67" t="s">
        <v>134</v>
      </c>
      <c r="C57" s="68">
        <f aca="true" t="shared" si="19" ref="C57:BN57">+C25+C33+C40+C47+C51+C56</f>
        <v>620041562.01</v>
      </c>
      <c r="D57" s="68">
        <f t="shared" si="19"/>
        <v>60764065</v>
      </c>
      <c r="E57" s="68">
        <f t="shared" si="19"/>
        <v>0</v>
      </c>
      <c r="F57" s="68">
        <f t="shared" si="19"/>
        <v>3685450</v>
      </c>
      <c r="G57" s="68">
        <f t="shared" si="19"/>
        <v>0</v>
      </c>
      <c r="H57" s="68">
        <f t="shared" si="19"/>
        <v>0</v>
      </c>
      <c r="I57" s="68">
        <f t="shared" si="19"/>
        <v>226609150</v>
      </c>
      <c r="J57" s="68">
        <f t="shared" si="19"/>
        <v>0</v>
      </c>
      <c r="K57" s="68">
        <f t="shared" si="19"/>
        <v>0</v>
      </c>
      <c r="L57" s="68">
        <f t="shared" si="19"/>
        <v>313759993.33</v>
      </c>
      <c r="M57" s="68">
        <f t="shared" si="19"/>
        <v>41990000</v>
      </c>
      <c r="N57" s="68">
        <f t="shared" si="19"/>
        <v>0</v>
      </c>
      <c r="O57" s="68">
        <f t="shared" si="19"/>
        <v>140734190.53</v>
      </c>
      <c r="P57" s="68">
        <f t="shared" si="19"/>
        <v>17291059.2</v>
      </c>
      <c r="Q57" s="68">
        <f t="shared" si="19"/>
        <v>0</v>
      </c>
      <c r="R57" s="68">
        <f t="shared" si="19"/>
        <v>37534057.03</v>
      </c>
      <c r="S57" s="68">
        <f t="shared" si="19"/>
        <v>2000000</v>
      </c>
      <c r="T57" s="68">
        <f t="shared" si="19"/>
        <v>0</v>
      </c>
      <c r="U57" s="68">
        <f t="shared" si="19"/>
        <v>5791330</v>
      </c>
      <c r="V57" s="68">
        <f t="shared" si="19"/>
        <v>0</v>
      </c>
      <c r="W57" s="68">
        <f t="shared" si="19"/>
        <v>0</v>
      </c>
      <c r="X57" s="68">
        <f t="shared" si="19"/>
        <v>305072865.47</v>
      </c>
      <c r="Y57" s="68">
        <f t="shared" si="19"/>
        <v>79300000</v>
      </c>
      <c r="Z57" s="68">
        <f t="shared" si="19"/>
        <v>0</v>
      </c>
      <c r="AA57" s="68">
        <f t="shared" si="19"/>
        <v>512511913</v>
      </c>
      <c r="AB57" s="68">
        <f t="shared" si="19"/>
        <v>125716933</v>
      </c>
      <c r="AC57" s="68">
        <f t="shared" si="19"/>
        <v>0</v>
      </c>
      <c r="AD57" s="68">
        <f t="shared" si="19"/>
        <v>2066030682.64</v>
      </c>
      <c r="AE57" s="68">
        <f t="shared" si="19"/>
        <v>1548947542.49</v>
      </c>
      <c r="AF57" s="68">
        <f t="shared" si="19"/>
        <v>0</v>
      </c>
      <c r="AG57" s="68">
        <f t="shared" si="19"/>
        <v>5619590</v>
      </c>
      <c r="AH57" s="68">
        <f t="shared" si="19"/>
        <v>0</v>
      </c>
      <c r="AI57" s="68">
        <f t="shared" si="19"/>
        <v>0</v>
      </c>
      <c r="AJ57" s="68">
        <f t="shared" si="19"/>
        <v>490610664</v>
      </c>
      <c r="AK57" s="68">
        <f t="shared" si="19"/>
        <v>32266984</v>
      </c>
      <c r="AL57" s="68">
        <f t="shared" si="19"/>
        <v>0</v>
      </c>
      <c r="AM57" s="68">
        <f t="shared" si="19"/>
        <v>1717000</v>
      </c>
      <c r="AN57" s="68">
        <f t="shared" si="19"/>
        <v>0</v>
      </c>
      <c r="AO57" s="68">
        <f t="shared" si="19"/>
        <v>0</v>
      </c>
      <c r="AP57" s="68">
        <f t="shared" si="19"/>
        <v>26929160</v>
      </c>
      <c r="AQ57" s="68">
        <f t="shared" si="19"/>
        <v>1100000</v>
      </c>
      <c r="AR57" s="68">
        <f t="shared" si="19"/>
        <v>0</v>
      </c>
      <c r="AS57" s="68">
        <f t="shared" si="19"/>
        <v>27002310</v>
      </c>
      <c r="AT57" s="68">
        <f t="shared" si="19"/>
        <v>0</v>
      </c>
      <c r="AU57" s="68">
        <f t="shared" si="19"/>
        <v>0</v>
      </c>
      <c r="AV57" s="68">
        <f t="shared" si="19"/>
        <v>599420</v>
      </c>
      <c r="AW57" s="68">
        <f t="shared" si="19"/>
        <v>0</v>
      </c>
      <c r="AX57" s="68">
        <f t="shared" si="19"/>
        <v>0</v>
      </c>
      <c r="AY57" s="68">
        <f t="shared" si="19"/>
        <v>0</v>
      </c>
      <c r="AZ57" s="68">
        <f t="shared" si="19"/>
        <v>0</v>
      </c>
      <c r="BA57" s="68">
        <f t="shared" si="19"/>
        <v>0</v>
      </c>
      <c r="BB57" s="68">
        <f t="shared" si="19"/>
        <v>0</v>
      </c>
      <c r="BC57" s="68">
        <f t="shared" si="19"/>
        <v>0</v>
      </c>
      <c r="BD57" s="68">
        <f t="shared" si="19"/>
        <v>0</v>
      </c>
      <c r="BE57" s="68">
        <f t="shared" si="19"/>
        <v>4926020</v>
      </c>
      <c r="BF57" s="68">
        <f t="shared" si="19"/>
        <v>0</v>
      </c>
      <c r="BG57" s="68">
        <f t="shared" si="19"/>
        <v>0</v>
      </c>
      <c r="BH57" s="68">
        <f t="shared" si="19"/>
        <v>322400000</v>
      </c>
      <c r="BI57" s="68">
        <f t="shared" si="19"/>
        <v>0</v>
      </c>
      <c r="BJ57" s="68">
        <f t="shared" si="19"/>
        <v>0</v>
      </c>
      <c r="BK57" s="68">
        <f t="shared" si="19"/>
        <v>0</v>
      </c>
      <c r="BL57" s="68">
        <f t="shared" si="19"/>
        <v>0</v>
      </c>
      <c r="BM57" s="68">
        <f t="shared" si="19"/>
        <v>0</v>
      </c>
      <c r="BN57" s="68">
        <f t="shared" si="19"/>
        <v>789000000</v>
      </c>
      <c r="BO57" s="68">
        <f aca="true" t="shared" si="20" ref="BO57:BW57">+BO25+BO33+BO40+BO47+BO51+BO56</f>
        <v>0</v>
      </c>
      <c r="BP57" s="68">
        <f t="shared" si="20"/>
        <v>0</v>
      </c>
      <c r="BQ57" s="68">
        <f t="shared" si="20"/>
        <v>369634950</v>
      </c>
      <c r="BR57" s="68">
        <f t="shared" si="20"/>
        <v>0</v>
      </c>
      <c r="BS57" s="68">
        <f t="shared" si="20"/>
        <v>0</v>
      </c>
      <c r="BT57" s="68"/>
      <c r="BU57" s="68">
        <f>+BU12+BU25+BU33+BU40+BU47+BU51+BU56</f>
        <v>6270210308.01</v>
      </c>
      <c r="BV57" s="68">
        <f t="shared" si="20"/>
        <v>1909376583.69</v>
      </c>
      <c r="BW57" s="68">
        <f t="shared" si="20"/>
        <v>0</v>
      </c>
    </row>
  </sheetData>
  <sheetProtection/>
  <mergeCells count="75">
    <mergeCell ref="BU9:BV9"/>
    <mergeCell ref="A1:B1"/>
    <mergeCell ref="BB9:BC9"/>
    <mergeCell ref="BE9:BF9"/>
    <mergeCell ref="BH9:BI9"/>
    <mergeCell ref="BK9:BL9"/>
    <mergeCell ref="BN9:BO9"/>
    <mergeCell ref="BQ9:BR9"/>
    <mergeCell ref="AJ9:AK9"/>
    <mergeCell ref="AM9:AN9"/>
    <mergeCell ref="AS9:AT9"/>
    <mergeCell ref="AV9:AW9"/>
    <mergeCell ref="AY9:AZ9"/>
    <mergeCell ref="R9:S9"/>
    <mergeCell ref="U9:V9"/>
    <mergeCell ref="X9:Y9"/>
    <mergeCell ref="AA9:AB9"/>
    <mergeCell ref="AD9:AE9"/>
    <mergeCell ref="AG9:AH9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AP9:AQ9"/>
    <mergeCell ref="AP8:AR8"/>
    <mergeCell ref="AS8:AU8"/>
    <mergeCell ref="AV8:AX8"/>
    <mergeCell ref="AY8:BA8"/>
    <mergeCell ref="BB8:BD8"/>
    <mergeCell ref="BE8:BG8"/>
    <mergeCell ref="X8:Z8"/>
    <mergeCell ref="AA8:AC8"/>
    <mergeCell ref="AD8:AF8"/>
    <mergeCell ref="AG8:AI8"/>
    <mergeCell ref="AJ8:AL8"/>
    <mergeCell ref="AM8:AO8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U8:W8"/>
    <mergeCell ref="AY7:BA7"/>
    <mergeCell ref="BB7:BD7"/>
    <mergeCell ref="BE7:BG7"/>
    <mergeCell ref="BH7:BJ7"/>
    <mergeCell ref="BK7:BM7"/>
    <mergeCell ref="BN7:BP7"/>
    <mergeCell ref="AG7:AI7"/>
    <mergeCell ref="AJ7:AL7"/>
    <mergeCell ref="AM7:AO7"/>
    <mergeCell ref="AP7:AR7"/>
    <mergeCell ref="AS7:AU7"/>
    <mergeCell ref="AV7:AX7"/>
    <mergeCell ref="O7:Q7"/>
    <mergeCell ref="R7:T7"/>
    <mergeCell ref="U7:W7"/>
    <mergeCell ref="X7:Z7"/>
    <mergeCell ref="AA7:AC7"/>
    <mergeCell ref="AD7:AF7"/>
    <mergeCell ref="C3:F3"/>
    <mergeCell ref="B7:B8"/>
    <mergeCell ref="C7:E7"/>
    <mergeCell ref="F7:H7"/>
    <mergeCell ref="I7:K7"/>
    <mergeCell ref="L7:N7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Grazia Maria</dc:creator>
  <cp:keywords/>
  <dc:description/>
  <cp:lastModifiedBy>Grazia Maria Lena</cp:lastModifiedBy>
  <cp:lastPrinted>2018-04-10T13:09:57Z</cp:lastPrinted>
  <dcterms:created xsi:type="dcterms:W3CDTF">2017-04-05T10:29:02Z</dcterms:created>
  <dcterms:modified xsi:type="dcterms:W3CDTF">2021-05-11T13:57:35Z</dcterms:modified>
  <cp:category/>
  <cp:version/>
  <cp:contentType/>
  <cp:contentStatus/>
</cp:coreProperties>
</file>