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731" activeTab="0"/>
  </bookViews>
  <sheets>
    <sheet name="Entrate 2023" sheetId="1" r:id="rId1"/>
    <sheet name="Entrate 2024" sheetId="2" r:id="rId2"/>
    <sheet name="Entrate 2025" sheetId="3" r:id="rId3"/>
    <sheet name="Spese 2023" sheetId="4" r:id="rId4"/>
    <sheet name="Spese 2024" sheetId="5" r:id="rId5"/>
    <sheet name="Spese 2025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<sst xmlns="http://schemas.openxmlformats.org/spreadsheetml/2006/main" count="639" uniqueCount="140">
  <si>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</si>
  <si>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</si>
  <si>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</si>
  <si>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</si>
  <si>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</si>
  <si>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</si>
  <si>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</si>
  <si>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</si>
  <si>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</si>
  <si>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</si>
  <si>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</si>
  <si>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</si>
  <si>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</si>
  <si>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</si>
  <si>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</si>
  <si>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</si>
  <si>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</si>
  <si>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</si>
  <si>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</si>
  <si>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</si>
  <si>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</si>
  <si>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</si>
  <si>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</si>
  <si>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</si>
  <si>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</si>
  <si>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</si>
  <si>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</si>
  <si>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</si>
  <si>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</si>
  <si>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</si>
  <si>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</si>
  <si>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</si>
  <si>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</si>
  <si>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</si>
  <si>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</si>
  <si>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</si>
  <si>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</si>
  <si>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</si>
  <si>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</si>
  <si>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</si>
  <si>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</si>
  <si>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</si>
  <si>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</si>
  <si>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</si>
  <si>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</si>
  <si>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</si>
  <si>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</si>
  <si>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</si>
  <si>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</si>
  <si>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</si>
  <si>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</si>
  <si>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</si>
  <si>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</si>
  <si>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</si>
  <si>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</si>
  <si>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</si>
  <si>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</si>
  <si>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</si>
  <si>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</si>
  <si>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</si>
  <si>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</si>
  <si>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</si>
  <si>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</si>
  <si>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</si>
  <si>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</si>
  <si>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</si>
  <si>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</si>
  <si>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</si>
  <si>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</si>
  <si>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</si>
  <si>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</si>
  <si>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</si>
  <si>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</si>
  <si>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</si>
  <si>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</si>
  <si>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</si>
  <si>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</si>
  <si>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</si>
  <si>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</si>
  <si>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</si>
  <si>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</si>
  <si>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</si>
  <si>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</si>
  <si>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</si>
  <si>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</si>
  <si>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</si>
  <si>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</si>
  <si>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</si>
  <si>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</si>
  <si>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</si>
  <si>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</si>
  <si>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</si>
  <si>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</si>
  <si>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</si>
  <si>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</si>
  <si>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</si>
  <si>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</si>
  <si>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</si>
  <si>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</si>
  <si>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</si>
  <si>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</si>
  <si>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</si>
  <si>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</si>
  <si>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</si>
  <si>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</si>
  <si>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</si>
  <si>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</si>
  <si>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</si>
  <si>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</si>
  <si>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</si>
  <si>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</si>
  <si>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</si>
  <si>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</si>
  <si>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</si>
  <si>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</si>
  <si>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</si>
  <si>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</si>
  <si>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</si>
  <si>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</si>
  <si>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</si>
  <si>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</si>
  <si>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</si>
  <si>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</si>
  <si>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</si>
  <si>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</si>
  <si>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</si>
  <si>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</si>
  <si>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</si>
  <si>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</si>
  <si>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</si>
  <si>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</si>
  <si>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</si>
  <si>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</si>
  <si>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</si>
  <si>
    <t>Tipologia 100: Emissione di titoli obbligazionari</t>
  </si>
  <si>
    <t>Tipologia 200: Accensione prestiti a breve termine</t>
  </si>
  <si>
    <t>Tipologia 300: Accensione mutui e altri finanziamenti a medio lungo termine</t>
  </si>
  <si>
    <t>Tipologia 400: Altre forme di indebitamento</t>
  </si>
  <si>
    <t>COMUNE DI  MILANO 
DIREZIONE BILANCIO E PARTECIPATE</t>
  </si>
  <si>
    <t>COMUNE DI MILANO 
DIREZIONE BILANCIO E PARTECIPATE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</si>
</sst>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_-;_-@_-"/>
    <numFmt numFmtId="177" formatCode="&quot;L.&quot;\ #,##0.00"/>
    <numFmt numFmtId="178" formatCode="#,##0.00_ ;\-#,##0.00\ "/>
    <numFmt numFmtId="179" formatCode="00000"/>
    <numFmt numFmtId="180" formatCode="d/m/yyyy"/>
    <numFmt numFmtId="181" formatCode="_-* #,##0.00_-;\-* #,##0.00_-;_-* \-??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13" fillId="34" borderId="26" xfId="0" applyFont="1" applyFill="1" applyBorder="1" applyAlignment="1">
      <alignment horizontal="center" vertical="center"/>
    </xf>
    <xf numFmtId="43" fontId="0" fillId="35" borderId="12" xfId="45" applyFont="1" applyFill="1" applyBorder="1" applyAlignment="1" applyProtection="1">
      <alignment vertical="center"/>
      <protection/>
    </xf>
    <xf numFmtId="0" fontId="0" fillId="35" borderId="12" xfId="0" applyFill="1" applyBorder="1" applyAlignment="1">
      <alignment vertical="center"/>
    </xf>
    <xf numFmtId="0" fontId="9" fillId="35" borderId="12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0" fillId="33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enDataPrev%20anno%20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penDataPrev%20anno%2020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Spese"/>
    </sheetNames>
    <sheetDataSet>
      <sheetData sheetId="0">
        <row r="5">
          <cell r="C5">
            <v>2024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Spese"/>
    </sheetNames>
    <sheetDataSet>
      <sheetData sheetId="0">
        <row r="5">
          <cell r="C5">
            <v>2025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70"/>
  <sheetViews>
    <sheetView showGridLines="0" tabSelected="1" workbookViewId="0" topLeftCell="A1">
      <selection activeCell="A1" sqref="A1:D1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1:6" ht="40.5" customHeight="1">
      <c r="A1" s="85" t="s">
        <v>139</v>
      </c>
      <c r="B1" s="85"/>
      <c r="C1" s="85"/>
      <c r="D1" s="85"/>
      <c r="E1"/>
      <c r="F1"/>
    </row>
    <row r="2" spans="1:6" ht="12.75">
      <c r="A2" s="84" t="s">
        <v>6</v>
      </c>
      <c r="B2" s="84"/>
      <c r="C2" s="84"/>
      <c r="D2" s="84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39" t="s">
        <v>131</v>
      </c>
      <c r="C5" s="40">
        <v>2023</v>
      </c>
    </row>
    <row r="7" spans="1:6" ht="24" customHeight="1">
      <c r="A7" s="41" t="s">
        <v>7</v>
      </c>
      <c r="B7" s="47" t="s">
        <v>9</v>
      </c>
      <c r="C7" s="43" t="s">
        <v>1</v>
      </c>
      <c r="D7" s="43" t="s">
        <v>2</v>
      </c>
      <c r="E7" s="4"/>
      <c r="F7" s="4"/>
    </row>
    <row r="8" spans="1:6" ht="12.75">
      <c r="A8" s="42"/>
      <c r="B8" s="46" t="s">
        <v>8</v>
      </c>
      <c r="C8" s="76">
        <v>31885464.54</v>
      </c>
      <c r="D8" s="77"/>
      <c r="E8" s="6"/>
      <c r="F8" s="6"/>
    </row>
    <row r="9" spans="1:6" ht="12.75">
      <c r="A9" s="42"/>
      <c r="B9" s="48" t="s">
        <v>10</v>
      </c>
      <c r="C9" s="76">
        <v>334135221.88</v>
      </c>
      <c r="D9" s="77"/>
      <c r="E9" s="6"/>
      <c r="F9" s="6"/>
    </row>
    <row r="10" spans="1:6" ht="12.75">
      <c r="A10" s="42"/>
      <c r="B10" s="48" t="s">
        <v>11</v>
      </c>
      <c r="C10" s="76">
        <v>0</v>
      </c>
      <c r="D10" s="77"/>
      <c r="E10" s="6"/>
      <c r="F10" s="6"/>
    </row>
    <row r="11" spans="1:6" ht="12.75">
      <c r="A11" s="42"/>
      <c r="B11" s="48" t="s">
        <v>12</v>
      </c>
      <c r="C11" s="76"/>
      <c r="D11" s="76">
        <v>2774757147.05</v>
      </c>
      <c r="E11" s="6"/>
      <c r="F11" s="6"/>
    </row>
    <row r="12" spans="1:6" ht="12.75">
      <c r="A12" s="42"/>
      <c r="B12" s="49"/>
      <c r="C12" s="76"/>
      <c r="D12" s="77"/>
      <c r="E12" s="6"/>
      <c r="F12" s="6"/>
    </row>
    <row r="13" spans="1:6" ht="12.75">
      <c r="A13" s="50" t="s">
        <v>13</v>
      </c>
      <c r="B13" s="48" t="s">
        <v>14</v>
      </c>
      <c r="C13" s="78"/>
      <c r="D13" s="77"/>
      <c r="E13" s="6"/>
      <c r="F13" s="6"/>
    </row>
    <row r="14" spans="1:6" ht="12.75">
      <c r="A14" s="51">
        <v>10101</v>
      </c>
      <c r="B14" s="52" t="s">
        <v>15</v>
      </c>
      <c r="C14" s="76">
        <v>1398805000</v>
      </c>
      <c r="D14" s="76">
        <v>1662898654.9</v>
      </c>
      <c r="E14" s="8"/>
      <c r="F14" s="8"/>
    </row>
    <row r="15" spans="1:6" ht="12.75">
      <c r="A15" s="51">
        <v>10102</v>
      </c>
      <c r="B15" s="52" t="s">
        <v>16</v>
      </c>
      <c r="C15" s="76">
        <v>0</v>
      </c>
      <c r="D15" s="76">
        <v>0</v>
      </c>
      <c r="E15" s="8"/>
      <c r="F15" s="8"/>
    </row>
    <row r="16" spans="1:6" ht="12.75">
      <c r="A16" s="51">
        <v>10103</v>
      </c>
      <c r="B16" s="52" t="s">
        <v>17</v>
      </c>
      <c r="C16" s="76">
        <v>0</v>
      </c>
      <c r="D16" s="76">
        <v>0</v>
      </c>
      <c r="E16" s="8"/>
      <c r="F16" s="8"/>
    </row>
    <row r="17" spans="1:6" ht="12.75">
      <c r="A17" s="51">
        <v>10104</v>
      </c>
      <c r="B17" s="52" t="s">
        <v>18</v>
      </c>
      <c r="C17" s="76">
        <v>40000</v>
      </c>
      <c r="D17" s="76">
        <v>36928</v>
      </c>
      <c r="E17" s="8"/>
      <c r="F17" s="8"/>
    </row>
    <row r="18" spans="1:6" ht="12.75">
      <c r="A18" s="51">
        <v>10301</v>
      </c>
      <c r="B18" s="52" t="s">
        <v>19</v>
      </c>
      <c r="C18" s="76">
        <v>23000000</v>
      </c>
      <c r="D18" s="76">
        <v>23942486.01</v>
      </c>
      <c r="E18" s="8"/>
      <c r="F18" s="8"/>
    </row>
    <row r="19" spans="1:6" ht="12.75">
      <c r="A19" s="51">
        <v>10302</v>
      </c>
      <c r="B19" s="52" t="s">
        <v>20</v>
      </c>
      <c r="C19" s="7">
        <v>0</v>
      </c>
      <c r="D19" s="7">
        <v>0</v>
      </c>
      <c r="E19" s="8"/>
      <c r="F19" s="8"/>
    </row>
    <row r="20" spans="1:6" ht="15">
      <c r="A20" s="59">
        <v>10000</v>
      </c>
      <c r="B20" s="10" t="s">
        <v>21</v>
      </c>
      <c r="C20" s="11">
        <f>SUM(C14:C19)</f>
        <v>1421845000</v>
      </c>
      <c r="D20" s="11">
        <f>SUM(D14:D19)</f>
        <v>1686878068.91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4" t="s">
        <v>22</v>
      </c>
      <c r="B22" s="48" t="s">
        <v>23</v>
      </c>
      <c r="C22" s="7"/>
      <c r="D22" s="45"/>
      <c r="E22" s="6"/>
      <c r="F22" s="6"/>
    </row>
    <row r="23" spans="1:6" ht="12.75">
      <c r="A23" s="51">
        <v>20101</v>
      </c>
      <c r="B23" s="52" t="s">
        <v>24</v>
      </c>
      <c r="C23" s="76">
        <v>578179810</v>
      </c>
      <c r="D23" s="76">
        <v>781456467.93</v>
      </c>
      <c r="E23" s="8"/>
      <c r="F23" s="8"/>
    </row>
    <row r="24" spans="1:6" ht="12.75">
      <c r="A24" s="56">
        <v>20102</v>
      </c>
      <c r="B24" s="55" t="s">
        <v>25</v>
      </c>
      <c r="C24" s="76">
        <v>569000</v>
      </c>
      <c r="D24" s="76">
        <v>569000</v>
      </c>
      <c r="E24" s="8"/>
      <c r="F24" s="8"/>
    </row>
    <row r="25" spans="1:6" ht="12.75">
      <c r="A25" s="51">
        <v>20103</v>
      </c>
      <c r="B25" s="52" t="s">
        <v>26</v>
      </c>
      <c r="C25" s="76">
        <v>32711900</v>
      </c>
      <c r="D25" s="76">
        <v>43244563.82</v>
      </c>
      <c r="E25" s="8"/>
      <c r="F25" s="8"/>
    </row>
    <row r="26" spans="1:6" ht="12.75">
      <c r="A26" s="51">
        <v>20104</v>
      </c>
      <c r="B26" s="52" t="s">
        <v>27</v>
      </c>
      <c r="C26" s="76">
        <v>5250500</v>
      </c>
      <c r="D26" s="76">
        <v>6474140.46</v>
      </c>
      <c r="E26" s="8"/>
      <c r="F26" s="8"/>
    </row>
    <row r="27" spans="1:6" ht="12.75">
      <c r="A27" s="51">
        <v>20105</v>
      </c>
      <c r="B27" s="52" t="s">
        <v>28</v>
      </c>
      <c r="C27" s="76">
        <v>10438850</v>
      </c>
      <c r="D27" s="76">
        <v>11335126.27</v>
      </c>
      <c r="E27" s="8"/>
      <c r="F27" s="8"/>
    </row>
    <row r="28" spans="1:6" ht="15">
      <c r="A28" s="57">
        <v>20000</v>
      </c>
      <c r="B28" s="15" t="s">
        <v>29</v>
      </c>
      <c r="C28" s="16">
        <f>SUM(C23:C27)</f>
        <v>627150060</v>
      </c>
      <c r="D28" s="16">
        <f>SUM(D23:D27)</f>
        <v>843079298.48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8" t="s">
        <v>30</v>
      </c>
      <c r="B30" s="48" t="s">
        <v>31</v>
      </c>
      <c r="C30" s="7"/>
      <c r="D30" s="7"/>
      <c r="E30" s="8"/>
      <c r="F30" s="8"/>
    </row>
    <row r="31" spans="1:6" ht="12.75">
      <c r="A31" s="51">
        <v>30100</v>
      </c>
      <c r="B31" s="52" t="s">
        <v>32</v>
      </c>
      <c r="C31" s="76">
        <v>737882220</v>
      </c>
      <c r="D31" s="76">
        <v>786882687.24</v>
      </c>
      <c r="E31" s="8"/>
      <c r="F31" s="8"/>
    </row>
    <row r="32" spans="1:6" ht="12.75">
      <c r="A32" s="56">
        <v>30200</v>
      </c>
      <c r="B32" s="55" t="s">
        <v>33</v>
      </c>
      <c r="C32" s="76">
        <v>263550000</v>
      </c>
      <c r="D32" s="76">
        <v>153550000</v>
      </c>
      <c r="E32" s="8"/>
      <c r="F32" s="8"/>
    </row>
    <row r="33" spans="1:6" ht="12.75">
      <c r="A33" s="56">
        <v>30300</v>
      </c>
      <c r="B33" s="55" t="s">
        <v>34</v>
      </c>
      <c r="C33" s="76">
        <v>22743120</v>
      </c>
      <c r="D33" s="76">
        <v>22777096.77</v>
      </c>
      <c r="E33" s="8"/>
      <c r="F33" s="8"/>
    </row>
    <row r="34" spans="1:6" ht="12.75">
      <c r="A34" s="56">
        <v>30400</v>
      </c>
      <c r="B34" s="55" t="s">
        <v>35</v>
      </c>
      <c r="C34" s="76">
        <v>95800840</v>
      </c>
      <c r="D34" s="76">
        <v>95800840</v>
      </c>
      <c r="E34" s="8"/>
      <c r="F34" s="8"/>
    </row>
    <row r="35" spans="1:6" ht="12.75">
      <c r="A35" s="51">
        <v>30500</v>
      </c>
      <c r="B35" s="52" t="s">
        <v>36</v>
      </c>
      <c r="C35" s="76">
        <v>214664510</v>
      </c>
      <c r="D35" s="76">
        <v>212804957.91</v>
      </c>
      <c r="E35" s="8"/>
      <c r="F35" s="8"/>
    </row>
    <row r="36" spans="1:6" ht="15">
      <c r="A36" s="59">
        <v>30000</v>
      </c>
      <c r="B36" s="10" t="s">
        <v>37</v>
      </c>
      <c r="C36" s="11">
        <f>SUM(C31:C35)</f>
        <v>1334640690</v>
      </c>
      <c r="D36" s="11">
        <f>SUM(D31:D35)</f>
        <v>1271815581.92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8" t="s">
        <v>38</v>
      </c>
      <c r="B38" s="46" t="s">
        <v>39</v>
      </c>
      <c r="C38" s="17"/>
      <c r="D38" s="18"/>
      <c r="E38" s="6"/>
      <c r="F38" s="6"/>
    </row>
    <row r="39" spans="1:6" ht="12.75">
      <c r="A39" s="51">
        <v>40100</v>
      </c>
      <c r="B39" s="52" t="s">
        <v>40</v>
      </c>
      <c r="C39" s="7">
        <v>30000</v>
      </c>
      <c r="D39" s="7">
        <v>30000</v>
      </c>
      <c r="E39" s="8"/>
      <c r="F39" s="8"/>
    </row>
    <row r="40" spans="1:6" ht="12.75">
      <c r="A40" s="51">
        <v>40200</v>
      </c>
      <c r="B40" s="52" t="s">
        <v>41</v>
      </c>
      <c r="C40" s="7">
        <v>2078639843.29</v>
      </c>
      <c r="D40" s="7">
        <v>2569634891.08</v>
      </c>
      <c r="E40" s="8"/>
      <c r="F40" s="8"/>
    </row>
    <row r="41" spans="1:6" ht="12.75">
      <c r="A41" s="51">
        <v>40300</v>
      </c>
      <c r="B41" s="52" t="s">
        <v>42</v>
      </c>
      <c r="C41" s="7">
        <v>0</v>
      </c>
      <c r="D41" s="7">
        <v>0</v>
      </c>
      <c r="E41" s="8"/>
      <c r="F41" s="8"/>
    </row>
    <row r="42" spans="1:6" ht="12.75">
      <c r="A42" s="51">
        <v>40400</v>
      </c>
      <c r="B42" s="52" t="s">
        <v>43</v>
      </c>
      <c r="C42" s="7">
        <v>1945689102.29</v>
      </c>
      <c r="D42" s="7">
        <v>385967947.74</v>
      </c>
      <c r="E42" s="8"/>
      <c r="F42" s="8"/>
    </row>
    <row r="43" spans="1:6" ht="12.75">
      <c r="A43" s="56">
        <v>40500</v>
      </c>
      <c r="B43" s="55" t="s">
        <v>44</v>
      </c>
      <c r="C43" s="7">
        <v>101425538</v>
      </c>
      <c r="D43" s="7">
        <v>102018553.77</v>
      </c>
      <c r="E43" s="8"/>
      <c r="F43" s="8"/>
    </row>
    <row r="44" spans="1:6" ht="15">
      <c r="A44" s="59">
        <v>40000</v>
      </c>
      <c r="B44" s="10" t="s">
        <v>45</v>
      </c>
      <c r="C44" s="11">
        <f>SUM(C39:C43)</f>
        <v>4125784483.58</v>
      </c>
      <c r="D44" s="11">
        <f>SUM(D39:D43)</f>
        <v>3057651392.5899997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8" t="s">
        <v>46</v>
      </c>
      <c r="B46" s="46" t="s">
        <v>47</v>
      </c>
      <c r="C46" s="17"/>
      <c r="D46" s="18"/>
      <c r="E46" s="6"/>
      <c r="F46" s="6"/>
    </row>
    <row r="47" spans="1:6" ht="12.75">
      <c r="A47" s="51">
        <v>50100</v>
      </c>
      <c r="B47" s="52" t="s">
        <v>48</v>
      </c>
      <c r="C47" s="7">
        <v>0</v>
      </c>
      <c r="D47" s="7">
        <v>0</v>
      </c>
      <c r="E47" s="8"/>
      <c r="F47" s="8"/>
    </row>
    <row r="48" spans="1:6" ht="12.75">
      <c r="A48" s="51">
        <v>50200</v>
      </c>
      <c r="B48" s="52" t="s">
        <v>49</v>
      </c>
      <c r="C48" s="7">
        <v>0</v>
      </c>
      <c r="D48" s="7">
        <v>0</v>
      </c>
      <c r="E48" s="8"/>
      <c r="F48" s="8"/>
    </row>
    <row r="49" spans="1:6" ht="12.75">
      <c r="A49" s="51">
        <v>50300</v>
      </c>
      <c r="B49" s="52" t="s">
        <v>50</v>
      </c>
      <c r="C49" s="7">
        <v>9000000</v>
      </c>
      <c r="D49" s="7">
        <v>16956982.35</v>
      </c>
      <c r="E49" s="8"/>
      <c r="F49" s="8"/>
    </row>
    <row r="50" spans="1:6" ht="12.75">
      <c r="A50" s="51">
        <v>50400</v>
      </c>
      <c r="B50" s="52" t="s">
        <v>51</v>
      </c>
      <c r="C50" s="7">
        <v>200000000</v>
      </c>
      <c r="D50" s="7">
        <v>250000000</v>
      </c>
      <c r="E50" s="8"/>
      <c r="F50" s="8"/>
    </row>
    <row r="51" spans="1:6" ht="15">
      <c r="A51" s="59">
        <v>50000</v>
      </c>
      <c r="B51" s="10" t="s">
        <v>52</v>
      </c>
      <c r="C51" s="11">
        <f>SUM(C47:C50)</f>
        <v>209000000</v>
      </c>
      <c r="D51" s="11">
        <f>SUM(D47:D50)</f>
        <v>266956982.35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8" t="s">
        <v>53</v>
      </c>
      <c r="B53" s="46" t="s">
        <v>54</v>
      </c>
      <c r="C53" s="17"/>
      <c r="D53" s="18"/>
      <c r="E53" s="6"/>
      <c r="F53" s="6"/>
    </row>
    <row r="54" spans="1:6" ht="12.75">
      <c r="A54" s="51">
        <v>60100</v>
      </c>
      <c r="B54" s="55" t="s">
        <v>134</v>
      </c>
      <c r="C54" s="7">
        <v>0</v>
      </c>
      <c r="D54" s="7">
        <v>0</v>
      </c>
      <c r="E54" s="8"/>
      <c r="F54" s="8"/>
    </row>
    <row r="55" spans="1:6" ht="12.75">
      <c r="A55" s="51">
        <v>60200</v>
      </c>
      <c r="B55" s="55" t="s">
        <v>135</v>
      </c>
      <c r="C55" s="7">
        <v>0</v>
      </c>
      <c r="D55" s="7">
        <v>0</v>
      </c>
      <c r="E55" s="8"/>
      <c r="F55" s="8"/>
    </row>
    <row r="56" spans="1:6" ht="12.75">
      <c r="A56" s="51">
        <v>60300</v>
      </c>
      <c r="B56" s="55" t="s">
        <v>136</v>
      </c>
      <c r="C56" s="7">
        <v>133681837.61</v>
      </c>
      <c r="D56" s="7">
        <v>680407749.21</v>
      </c>
      <c r="E56" s="8"/>
      <c r="F56" s="8"/>
    </row>
    <row r="57" spans="1:6" ht="12.75">
      <c r="A57" s="51">
        <v>60400</v>
      </c>
      <c r="B57" s="55" t="s">
        <v>137</v>
      </c>
      <c r="C57" s="7">
        <v>0</v>
      </c>
      <c r="D57" s="7">
        <v>0</v>
      </c>
      <c r="E57" s="8"/>
      <c r="F57" s="8"/>
    </row>
    <row r="58" spans="1:6" ht="15">
      <c r="A58" s="59">
        <v>60000</v>
      </c>
      <c r="B58" s="10" t="s">
        <v>55</v>
      </c>
      <c r="C58" s="11">
        <f>SUM(C54:C57)</f>
        <v>133681837.61</v>
      </c>
      <c r="D58" s="11">
        <f>SUM(D54:D57)</f>
        <v>680407749.21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8" t="s">
        <v>56</v>
      </c>
      <c r="B60" s="46" t="s">
        <v>57</v>
      </c>
      <c r="C60" s="17"/>
      <c r="D60" s="18"/>
      <c r="E60" s="6"/>
      <c r="F60" s="6"/>
    </row>
    <row r="61" spans="1:6" ht="12.75">
      <c r="A61" s="51">
        <v>70100</v>
      </c>
      <c r="B61" s="52" t="s">
        <v>58</v>
      </c>
      <c r="C61" s="7">
        <v>836000000</v>
      </c>
      <c r="D61" s="7">
        <v>836000000</v>
      </c>
      <c r="E61" s="8"/>
      <c r="F61" s="8"/>
    </row>
    <row r="62" spans="1:6" ht="15">
      <c r="A62" s="53">
        <v>70000</v>
      </c>
      <c r="B62" s="10" t="s">
        <v>59</v>
      </c>
      <c r="C62" s="11">
        <f>SUM(C61)</f>
        <v>836000000</v>
      </c>
      <c r="D62" s="11">
        <f>SUM(D61)</f>
        <v>836000000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8" t="s">
        <v>60</v>
      </c>
      <c r="B64" s="46" t="s">
        <v>61</v>
      </c>
      <c r="C64" s="17"/>
      <c r="D64" s="18"/>
      <c r="E64" s="6"/>
      <c r="F64" s="6"/>
    </row>
    <row r="65" spans="1:6" ht="12.75">
      <c r="A65" s="51">
        <v>90100</v>
      </c>
      <c r="B65" s="52" t="s">
        <v>62</v>
      </c>
      <c r="C65" s="7">
        <v>342595100</v>
      </c>
      <c r="D65" s="7">
        <v>366505790.79</v>
      </c>
      <c r="E65" s="8"/>
      <c r="F65" s="8"/>
    </row>
    <row r="66" spans="1:6" ht="12.75">
      <c r="A66" s="51">
        <v>90200</v>
      </c>
      <c r="B66" s="52" t="s">
        <v>63</v>
      </c>
      <c r="C66" s="7">
        <v>39468660</v>
      </c>
      <c r="D66" s="7">
        <v>64838371.34</v>
      </c>
      <c r="E66" s="8"/>
      <c r="F66" s="8"/>
    </row>
    <row r="67" spans="1:6" ht="15">
      <c r="A67" s="53">
        <v>90000</v>
      </c>
      <c r="B67" s="10" t="s">
        <v>64</v>
      </c>
      <c r="C67" s="11">
        <f>SUM(C65:C66)</f>
        <v>382063760</v>
      </c>
      <c r="D67" s="11">
        <f>SUM(D65:D66)</f>
        <v>431344162.13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9070165831.189999</v>
      </c>
      <c r="D68" s="20">
        <f>+D20+D28+D36+D44+D51+D58+D62+D67</f>
        <v>9074133235.589998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9436186517.609999</v>
      </c>
      <c r="D69" s="20">
        <f>+D68+D11</f>
        <v>11848890382.64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A1:D1"/>
  </mergeCells>
  <printOptions/>
  <pageMargins left="0.7086614173228347" right="0.7086614173228347" top="0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1:6" ht="40.5" customHeight="1">
      <c r="A1" s="85" t="s">
        <v>138</v>
      </c>
      <c r="B1" s="85"/>
      <c r="C1" s="85"/>
      <c r="D1" s="85"/>
      <c r="E1"/>
      <c r="F1"/>
    </row>
    <row r="2" spans="1:6" ht="12.75">
      <c r="A2" s="84" t="s">
        <v>6</v>
      </c>
      <c r="B2" s="84"/>
      <c r="C2" s="84"/>
      <c r="D2" s="84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39" t="s">
        <v>131</v>
      </c>
      <c r="C5" s="40">
        <v>2024</v>
      </c>
    </row>
    <row r="7" spans="1:6" ht="24" customHeight="1">
      <c r="A7" s="41" t="s">
        <v>7</v>
      </c>
      <c r="B7" s="47" t="s">
        <v>9</v>
      </c>
      <c r="C7" s="79" t="s">
        <v>1</v>
      </c>
      <c r="D7" s="79" t="s">
        <v>2</v>
      </c>
      <c r="E7" s="4"/>
      <c r="F7" s="4"/>
    </row>
    <row r="8" spans="1:6" ht="12.75">
      <c r="A8" s="42"/>
      <c r="B8" s="46" t="s">
        <v>8</v>
      </c>
      <c r="C8" s="7">
        <v>27426832</v>
      </c>
      <c r="D8" s="45"/>
      <c r="E8" s="6"/>
      <c r="F8" s="6"/>
    </row>
    <row r="9" spans="1:6" ht="12.75">
      <c r="A9" s="42"/>
      <c r="B9" s="48" t="s">
        <v>10</v>
      </c>
      <c r="C9" s="7">
        <v>2305040978.64</v>
      </c>
      <c r="D9" s="45"/>
      <c r="E9" s="6"/>
      <c r="F9" s="6"/>
    </row>
    <row r="10" spans="1:6" ht="12.75">
      <c r="A10" s="42"/>
      <c r="B10" s="48" t="s">
        <v>11</v>
      </c>
      <c r="C10" s="7">
        <v>0</v>
      </c>
      <c r="D10" s="45"/>
      <c r="E10" s="6"/>
      <c r="F10" s="6"/>
    </row>
    <row r="11" spans="1:6" ht="12.75">
      <c r="A11" s="42"/>
      <c r="B11" s="48" t="s">
        <v>12</v>
      </c>
      <c r="C11" s="7"/>
      <c r="D11" s="7">
        <v>0</v>
      </c>
      <c r="E11" s="6"/>
      <c r="F11" s="6"/>
    </row>
    <row r="12" spans="1:6" ht="12.75">
      <c r="A12" s="42"/>
      <c r="B12" s="80"/>
      <c r="C12" s="7"/>
      <c r="D12" s="45"/>
      <c r="E12" s="6"/>
      <c r="F12" s="6"/>
    </row>
    <row r="13" spans="1:6" ht="12.75">
      <c r="A13" s="50" t="s">
        <v>13</v>
      </c>
      <c r="B13" s="48" t="s">
        <v>14</v>
      </c>
      <c r="C13" s="44"/>
      <c r="D13" s="45"/>
      <c r="E13" s="6"/>
      <c r="F13" s="6"/>
    </row>
    <row r="14" spans="1:6" ht="12.75">
      <c r="A14" s="51">
        <v>10101</v>
      </c>
      <c r="B14" s="52" t="s">
        <v>15</v>
      </c>
      <c r="C14" s="7">
        <v>1413105000</v>
      </c>
      <c r="D14" s="7">
        <v>0</v>
      </c>
      <c r="E14" s="8"/>
      <c r="F14" s="8"/>
    </row>
    <row r="15" spans="1:6" ht="12.75">
      <c r="A15" s="51">
        <v>10102</v>
      </c>
      <c r="B15" s="52" t="s">
        <v>16</v>
      </c>
      <c r="C15" s="7">
        <v>0</v>
      </c>
      <c r="D15" s="7">
        <v>0</v>
      </c>
      <c r="E15" s="8"/>
      <c r="F15" s="8"/>
    </row>
    <row r="16" spans="1:6" ht="12.75">
      <c r="A16" s="51">
        <v>10103</v>
      </c>
      <c r="B16" s="52" t="s">
        <v>17</v>
      </c>
      <c r="C16" s="7">
        <v>0</v>
      </c>
      <c r="D16" s="7">
        <v>0</v>
      </c>
      <c r="E16" s="8"/>
      <c r="F16" s="8"/>
    </row>
    <row r="17" spans="1:6" ht="12.75">
      <c r="A17" s="51">
        <v>10104</v>
      </c>
      <c r="B17" s="52" t="s">
        <v>18</v>
      </c>
      <c r="C17" s="7">
        <v>40000</v>
      </c>
      <c r="D17" s="7">
        <v>0</v>
      </c>
      <c r="E17" s="8"/>
      <c r="F17" s="8"/>
    </row>
    <row r="18" spans="1:6" ht="12.75">
      <c r="A18" s="51">
        <v>10301</v>
      </c>
      <c r="B18" s="52" t="s">
        <v>19</v>
      </c>
      <c r="C18" s="7">
        <v>29000000</v>
      </c>
      <c r="D18" s="7">
        <v>0</v>
      </c>
      <c r="E18" s="8"/>
      <c r="F18" s="8"/>
    </row>
    <row r="19" spans="1:6" ht="12.75">
      <c r="A19" s="51">
        <v>10302</v>
      </c>
      <c r="B19" s="52" t="s">
        <v>20</v>
      </c>
      <c r="C19" s="7">
        <v>0</v>
      </c>
      <c r="D19" s="7">
        <v>0</v>
      </c>
      <c r="E19" s="8"/>
      <c r="F19" s="8"/>
    </row>
    <row r="20" spans="1:6" ht="15">
      <c r="A20" s="59">
        <v>10000</v>
      </c>
      <c r="B20" s="10" t="s">
        <v>21</v>
      </c>
      <c r="C20" s="11">
        <f>SUM(C14:C19)</f>
        <v>1442145000</v>
      </c>
      <c r="D20" s="11">
        <f>SUM(D14:D19)</f>
        <v>0</v>
      </c>
      <c r="E20" s="8"/>
      <c r="F20" s="8"/>
    </row>
    <row r="21" spans="1:6" ht="12.75">
      <c r="A21" s="5"/>
      <c r="B21" s="22"/>
      <c r="C21" s="14"/>
      <c r="D21" s="14"/>
      <c r="E21" s="8"/>
      <c r="F21" s="8"/>
    </row>
    <row r="22" spans="1:6" ht="12.75">
      <c r="A22" s="54" t="s">
        <v>22</v>
      </c>
      <c r="B22" s="48" t="s">
        <v>23</v>
      </c>
      <c r="C22" s="7"/>
      <c r="D22" s="45"/>
      <c r="E22" s="6"/>
      <c r="F22" s="6"/>
    </row>
    <row r="23" spans="1:6" ht="12.75">
      <c r="A23" s="51">
        <v>20101</v>
      </c>
      <c r="B23" s="52" t="s">
        <v>24</v>
      </c>
      <c r="C23" s="7">
        <v>543654270</v>
      </c>
      <c r="D23" s="7">
        <v>0</v>
      </c>
      <c r="E23" s="8"/>
      <c r="F23" s="8"/>
    </row>
    <row r="24" spans="1:6" ht="12.75">
      <c r="A24" s="51">
        <v>20102</v>
      </c>
      <c r="B24" s="52" t="s">
        <v>25</v>
      </c>
      <c r="C24" s="7">
        <v>569000</v>
      </c>
      <c r="D24" s="7">
        <v>0</v>
      </c>
      <c r="E24" s="8"/>
      <c r="F24" s="8"/>
    </row>
    <row r="25" spans="1:6" ht="12.75">
      <c r="A25" s="51">
        <v>20103</v>
      </c>
      <c r="B25" s="52" t="s">
        <v>26</v>
      </c>
      <c r="C25" s="7">
        <v>28606500</v>
      </c>
      <c r="D25" s="7">
        <v>0</v>
      </c>
      <c r="E25" s="8"/>
      <c r="F25" s="8"/>
    </row>
    <row r="26" spans="1:6" ht="12.75">
      <c r="A26" s="51">
        <v>20104</v>
      </c>
      <c r="B26" s="52" t="s">
        <v>27</v>
      </c>
      <c r="C26" s="7">
        <v>3419500</v>
      </c>
      <c r="D26" s="7">
        <v>0</v>
      </c>
      <c r="E26" s="8"/>
      <c r="F26" s="8"/>
    </row>
    <row r="27" spans="1:6" ht="12.75">
      <c r="A27" s="51">
        <v>20105</v>
      </c>
      <c r="B27" s="52" t="s">
        <v>28</v>
      </c>
      <c r="C27" s="7">
        <v>8661100</v>
      </c>
      <c r="D27" s="7">
        <v>0</v>
      </c>
      <c r="E27" s="8"/>
      <c r="F27" s="8"/>
    </row>
    <row r="28" spans="1:6" ht="15">
      <c r="A28" s="57">
        <v>20000</v>
      </c>
      <c r="B28" s="81" t="s">
        <v>29</v>
      </c>
      <c r="C28" s="16">
        <f>SUM(C23:C27)</f>
        <v>584910370</v>
      </c>
      <c r="D28" s="16">
        <f>SUM(D23:D27)</f>
        <v>0</v>
      </c>
      <c r="E28" s="8"/>
      <c r="F28" s="8"/>
    </row>
    <row r="29" spans="1:6" ht="12.75">
      <c r="A29" s="5"/>
      <c r="B29" s="22"/>
      <c r="C29" s="14"/>
      <c r="D29" s="14"/>
      <c r="E29" s="8"/>
      <c r="F29" s="8"/>
    </row>
    <row r="30" spans="1:6" ht="12.75">
      <c r="A30" s="58" t="s">
        <v>30</v>
      </c>
      <c r="B30" s="48" t="s">
        <v>31</v>
      </c>
      <c r="C30" s="7"/>
      <c r="D30" s="7"/>
      <c r="E30" s="8"/>
      <c r="F30" s="8"/>
    </row>
    <row r="31" spans="1:6" ht="12.75">
      <c r="A31" s="51">
        <v>30100</v>
      </c>
      <c r="B31" s="52" t="s">
        <v>32</v>
      </c>
      <c r="C31" s="7">
        <v>840691780</v>
      </c>
      <c r="D31" s="7">
        <v>0</v>
      </c>
      <c r="E31" s="8"/>
      <c r="F31" s="8"/>
    </row>
    <row r="32" spans="1:6" ht="12.75">
      <c r="A32" s="51">
        <v>30200</v>
      </c>
      <c r="B32" s="52" t="s">
        <v>33</v>
      </c>
      <c r="C32" s="7">
        <v>272880000</v>
      </c>
      <c r="D32" s="7">
        <v>0</v>
      </c>
      <c r="E32" s="8"/>
      <c r="F32" s="8"/>
    </row>
    <row r="33" spans="1:6" ht="12.75">
      <c r="A33" s="51">
        <v>30300</v>
      </c>
      <c r="B33" s="52" t="s">
        <v>34</v>
      </c>
      <c r="C33" s="7">
        <v>26782860</v>
      </c>
      <c r="D33" s="7">
        <v>0</v>
      </c>
      <c r="E33" s="8"/>
      <c r="F33" s="8"/>
    </row>
    <row r="34" spans="1:6" ht="12.75">
      <c r="A34" s="51">
        <v>30400</v>
      </c>
      <c r="B34" s="52" t="s">
        <v>35</v>
      </c>
      <c r="C34" s="7">
        <v>85800840</v>
      </c>
      <c r="D34" s="7">
        <v>0</v>
      </c>
      <c r="E34" s="8"/>
      <c r="F34" s="8"/>
    </row>
    <row r="35" spans="1:6" ht="12.75">
      <c r="A35" s="51">
        <v>30500</v>
      </c>
      <c r="B35" s="52" t="s">
        <v>36</v>
      </c>
      <c r="C35" s="7">
        <v>158707150</v>
      </c>
      <c r="D35" s="7">
        <v>0</v>
      </c>
      <c r="E35" s="8"/>
      <c r="F35" s="8"/>
    </row>
    <row r="36" spans="1:6" ht="15">
      <c r="A36" s="59">
        <v>30000</v>
      </c>
      <c r="B36" s="10" t="s">
        <v>37</v>
      </c>
      <c r="C36" s="11">
        <f>SUM(C31:C35)</f>
        <v>1384862630</v>
      </c>
      <c r="D36" s="11">
        <f>SUM(D31:D35)</f>
        <v>0</v>
      </c>
      <c r="E36" s="8"/>
      <c r="F36" s="8"/>
    </row>
    <row r="37" spans="1:6" ht="12.75">
      <c r="A37" s="12"/>
      <c r="B37" s="82"/>
      <c r="C37" s="14"/>
      <c r="D37" s="14"/>
      <c r="E37" s="8"/>
      <c r="F37" s="8"/>
    </row>
    <row r="38" spans="1:6" ht="12.75">
      <c r="A38" s="58" t="s">
        <v>38</v>
      </c>
      <c r="B38" s="46" t="s">
        <v>39</v>
      </c>
      <c r="C38" s="17"/>
      <c r="D38" s="18"/>
      <c r="E38" s="6"/>
      <c r="F38" s="6"/>
    </row>
    <row r="39" spans="1:6" ht="12.75">
      <c r="A39" s="51">
        <v>40100</v>
      </c>
      <c r="B39" s="52" t="s">
        <v>40</v>
      </c>
      <c r="C39" s="7">
        <v>30000</v>
      </c>
      <c r="D39" s="7">
        <v>0</v>
      </c>
      <c r="E39" s="8"/>
      <c r="F39" s="8"/>
    </row>
    <row r="40" spans="1:6" ht="12.75">
      <c r="A40" s="51">
        <v>40200</v>
      </c>
      <c r="B40" s="52" t="s">
        <v>41</v>
      </c>
      <c r="C40" s="7">
        <v>339067595.04</v>
      </c>
      <c r="D40" s="7">
        <v>0</v>
      </c>
      <c r="E40" s="8"/>
      <c r="F40" s="8"/>
    </row>
    <row r="41" spans="1:6" ht="12.75">
      <c r="A41" s="51">
        <v>40300</v>
      </c>
      <c r="B41" s="52" t="s">
        <v>42</v>
      </c>
      <c r="C41" s="7">
        <v>0</v>
      </c>
      <c r="D41" s="7">
        <v>0</v>
      </c>
      <c r="E41" s="8"/>
      <c r="F41" s="8"/>
    </row>
    <row r="42" spans="1:6" ht="12.75">
      <c r="A42" s="51">
        <v>40400</v>
      </c>
      <c r="B42" s="52" t="s">
        <v>43</v>
      </c>
      <c r="C42" s="7">
        <v>254449880</v>
      </c>
      <c r="D42" s="7">
        <v>0</v>
      </c>
      <c r="E42" s="8"/>
      <c r="F42" s="8"/>
    </row>
    <row r="43" spans="1:6" ht="12.75">
      <c r="A43" s="51">
        <v>40500</v>
      </c>
      <c r="B43" s="52" t="s">
        <v>44</v>
      </c>
      <c r="C43" s="7">
        <v>93792500</v>
      </c>
      <c r="D43" s="7">
        <v>0</v>
      </c>
      <c r="E43" s="8"/>
      <c r="F43" s="8"/>
    </row>
    <row r="44" spans="1:6" ht="15">
      <c r="A44" s="59">
        <v>40000</v>
      </c>
      <c r="B44" s="10" t="s">
        <v>45</v>
      </c>
      <c r="C44" s="11">
        <f>SUM(C39:C43)</f>
        <v>687339975.04</v>
      </c>
      <c r="D44" s="11">
        <f>SUM(D39:D43)</f>
        <v>0</v>
      </c>
      <c r="E44" s="8"/>
      <c r="F44" s="8"/>
    </row>
    <row r="45" spans="1:6" ht="12.75">
      <c r="A45" s="5"/>
      <c r="B45" s="22"/>
      <c r="C45" s="14"/>
      <c r="D45" s="14"/>
      <c r="E45" s="8"/>
      <c r="F45" s="8"/>
    </row>
    <row r="46" spans="1:6" ht="12.75">
      <c r="A46" s="58" t="s">
        <v>46</v>
      </c>
      <c r="B46" s="46" t="s">
        <v>47</v>
      </c>
      <c r="C46" s="17"/>
      <c r="D46" s="18"/>
      <c r="E46" s="6"/>
      <c r="F46" s="6"/>
    </row>
    <row r="47" spans="1:6" ht="12.75">
      <c r="A47" s="51">
        <v>50100</v>
      </c>
      <c r="B47" s="52" t="s">
        <v>48</v>
      </c>
      <c r="C47" s="7">
        <v>0</v>
      </c>
      <c r="D47" s="7">
        <v>0</v>
      </c>
      <c r="E47" s="8"/>
      <c r="F47" s="8"/>
    </row>
    <row r="48" spans="1:6" ht="12.75">
      <c r="A48" s="51">
        <v>50200</v>
      </c>
      <c r="B48" s="52" t="s">
        <v>49</v>
      </c>
      <c r="C48" s="7">
        <v>0</v>
      </c>
      <c r="D48" s="7">
        <v>0</v>
      </c>
      <c r="E48" s="8"/>
      <c r="F48" s="8"/>
    </row>
    <row r="49" spans="1:6" ht="12.75">
      <c r="A49" s="51">
        <v>50300</v>
      </c>
      <c r="B49" s="52" t="s">
        <v>50</v>
      </c>
      <c r="C49" s="7">
        <v>9000000</v>
      </c>
      <c r="D49" s="7">
        <v>0</v>
      </c>
      <c r="E49" s="8"/>
      <c r="F49" s="8"/>
    </row>
    <row r="50" spans="1:6" ht="12.75">
      <c r="A50" s="51">
        <v>50400</v>
      </c>
      <c r="B50" s="52" t="s">
        <v>51</v>
      </c>
      <c r="C50" s="7">
        <v>200000000</v>
      </c>
      <c r="D50" s="7">
        <v>0</v>
      </c>
      <c r="E50" s="8"/>
      <c r="F50" s="8"/>
    </row>
    <row r="51" spans="1:6" ht="15">
      <c r="A51" s="59">
        <v>50000</v>
      </c>
      <c r="B51" s="10" t="s">
        <v>52</v>
      </c>
      <c r="C51" s="11">
        <f>SUM(C47:C50)</f>
        <v>209000000</v>
      </c>
      <c r="D51" s="11">
        <f>SUM(D47:D50)</f>
        <v>0</v>
      </c>
      <c r="E51" s="8"/>
      <c r="F51" s="8"/>
    </row>
    <row r="52" spans="1:6" ht="12.75">
      <c r="A52" s="5"/>
      <c r="B52" s="22"/>
      <c r="C52" s="14"/>
      <c r="D52" s="14"/>
      <c r="E52" s="8"/>
      <c r="F52" s="8"/>
    </row>
    <row r="53" spans="1:6" ht="12.75">
      <c r="A53" s="58" t="s">
        <v>53</v>
      </c>
      <c r="B53" s="46" t="s">
        <v>54</v>
      </c>
      <c r="C53" s="17"/>
      <c r="D53" s="18"/>
      <c r="E53" s="6"/>
      <c r="F53" s="6"/>
    </row>
    <row r="54" spans="1:6" ht="12.75">
      <c r="A54" s="51">
        <v>60100</v>
      </c>
      <c r="B54" s="52" t="s">
        <v>134</v>
      </c>
      <c r="C54" s="7">
        <v>0</v>
      </c>
      <c r="D54" s="7">
        <v>0</v>
      </c>
      <c r="E54" s="8"/>
      <c r="F54" s="8"/>
    </row>
    <row r="55" spans="1:6" ht="12.75">
      <c r="A55" s="51">
        <v>60200</v>
      </c>
      <c r="B55" s="52" t="s">
        <v>135</v>
      </c>
      <c r="C55" s="7">
        <v>0</v>
      </c>
      <c r="D55" s="7">
        <v>0</v>
      </c>
      <c r="E55" s="8"/>
      <c r="F55" s="8"/>
    </row>
    <row r="56" spans="1:6" ht="12.75">
      <c r="A56" s="51">
        <v>60300</v>
      </c>
      <c r="B56" s="52" t="s">
        <v>136</v>
      </c>
      <c r="C56" s="7">
        <v>79601929.37</v>
      </c>
      <c r="D56" s="7">
        <v>0</v>
      </c>
      <c r="E56" s="8"/>
      <c r="F56" s="8"/>
    </row>
    <row r="57" spans="1:6" ht="12.75">
      <c r="A57" s="51">
        <v>60400</v>
      </c>
      <c r="B57" s="52" t="s">
        <v>137</v>
      </c>
      <c r="C57" s="7">
        <v>0</v>
      </c>
      <c r="D57" s="7">
        <v>0</v>
      </c>
      <c r="E57" s="8"/>
      <c r="F57" s="8"/>
    </row>
    <row r="58" spans="1:6" ht="15">
      <c r="A58" s="59">
        <v>60000</v>
      </c>
      <c r="B58" s="10" t="s">
        <v>55</v>
      </c>
      <c r="C58" s="11">
        <f>SUM(C54:C57)</f>
        <v>79601929.37</v>
      </c>
      <c r="D58" s="11">
        <f>SUM(D54:D57)</f>
        <v>0</v>
      </c>
      <c r="E58" s="8"/>
      <c r="F58" s="8"/>
    </row>
    <row r="59" spans="1:6" ht="12.75">
      <c r="A59" s="5"/>
      <c r="B59" s="22"/>
      <c r="C59" s="14"/>
      <c r="D59" s="14"/>
      <c r="E59" s="8"/>
      <c r="F59" s="8"/>
    </row>
    <row r="60" spans="1:6" ht="12.75">
      <c r="A60" s="58" t="s">
        <v>56</v>
      </c>
      <c r="B60" s="46" t="s">
        <v>57</v>
      </c>
      <c r="C60" s="17"/>
      <c r="D60" s="18"/>
      <c r="E60" s="6"/>
      <c r="F60" s="6"/>
    </row>
    <row r="61" spans="1:6" ht="12.75">
      <c r="A61" s="51">
        <v>70100</v>
      </c>
      <c r="B61" s="52" t="s">
        <v>58</v>
      </c>
      <c r="C61" s="7">
        <v>836000000</v>
      </c>
      <c r="D61" s="7">
        <v>0</v>
      </c>
      <c r="E61" s="8"/>
      <c r="F61" s="8"/>
    </row>
    <row r="62" spans="1:6" ht="15">
      <c r="A62" s="53">
        <v>70000</v>
      </c>
      <c r="B62" s="10" t="s">
        <v>59</v>
      </c>
      <c r="C62" s="11">
        <f>SUM(C61)</f>
        <v>836000000</v>
      </c>
      <c r="D62" s="11">
        <f>SUM(D61)</f>
        <v>0</v>
      </c>
      <c r="E62" s="8"/>
      <c r="F62" s="8"/>
    </row>
    <row r="63" spans="1:6" ht="12.75">
      <c r="A63" s="5"/>
      <c r="B63" s="22"/>
      <c r="C63" s="14"/>
      <c r="D63" s="14"/>
      <c r="E63" s="8"/>
      <c r="F63" s="8"/>
    </row>
    <row r="64" spans="1:6" ht="12.75">
      <c r="A64" s="58" t="s">
        <v>60</v>
      </c>
      <c r="B64" s="46" t="s">
        <v>61</v>
      </c>
      <c r="C64" s="17"/>
      <c r="D64" s="18"/>
      <c r="E64" s="6"/>
      <c r="F64" s="6"/>
    </row>
    <row r="65" spans="1:6" ht="12.75">
      <c r="A65" s="51">
        <v>90100</v>
      </c>
      <c r="B65" s="52" t="s">
        <v>62</v>
      </c>
      <c r="C65" s="7">
        <v>277295100</v>
      </c>
      <c r="D65" s="7">
        <v>0</v>
      </c>
      <c r="E65" s="8"/>
      <c r="F65" s="8"/>
    </row>
    <row r="66" spans="1:6" ht="12.75">
      <c r="A66" s="51">
        <v>90200</v>
      </c>
      <c r="B66" s="52" t="s">
        <v>63</v>
      </c>
      <c r="C66" s="7">
        <v>38263660</v>
      </c>
      <c r="D66" s="7">
        <v>0</v>
      </c>
      <c r="E66" s="8"/>
      <c r="F66" s="8"/>
    </row>
    <row r="67" spans="1:6" ht="15">
      <c r="A67" s="53">
        <v>90000</v>
      </c>
      <c r="B67" s="10" t="s">
        <v>64</v>
      </c>
      <c r="C67" s="11">
        <f>SUM(C65:C66)</f>
        <v>315558760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5539418664.41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7871886475.049999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A1:D1"/>
  </mergeCells>
  <printOptions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14.8515625" style="0" customWidth="1"/>
    <col min="5" max="5" width="28.00390625" style="2" customWidth="1"/>
    <col min="6" max="6" width="25.28125" style="2" customWidth="1"/>
  </cols>
  <sheetData>
    <row r="1" spans="1:6" ht="40.5" customHeight="1">
      <c r="A1" s="85" t="s">
        <v>138</v>
      </c>
      <c r="B1" s="85"/>
      <c r="C1" s="85"/>
      <c r="D1" s="85"/>
      <c r="E1"/>
      <c r="F1"/>
    </row>
    <row r="2" spans="1:6" ht="12.75">
      <c r="A2" s="84" t="s">
        <v>6</v>
      </c>
      <c r="B2" s="84"/>
      <c r="C2" s="84"/>
      <c r="D2" s="84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39" t="s">
        <v>131</v>
      </c>
      <c r="C5" s="40">
        <v>2025</v>
      </c>
    </row>
    <row r="7" spans="1:6" ht="24" customHeight="1">
      <c r="A7" s="41" t="s">
        <v>7</v>
      </c>
      <c r="B7" s="47" t="s">
        <v>9</v>
      </c>
      <c r="C7" s="79" t="s">
        <v>1</v>
      </c>
      <c r="D7" s="79" t="s">
        <v>2</v>
      </c>
      <c r="E7" s="4"/>
      <c r="F7" s="4"/>
    </row>
    <row r="8" spans="1:6" ht="12.75">
      <c r="A8" s="42"/>
      <c r="B8" s="46" t="s">
        <v>8</v>
      </c>
      <c r="C8" s="7">
        <v>27426832</v>
      </c>
      <c r="D8" s="45"/>
      <c r="E8" s="6"/>
      <c r="F8" s="6"/>
    </row>
    <row r="9" spans="1:6" ht="12.75">
      <c r="A9" s="42"/>
      <c r="B9" s="48" t="s">
        <v>10</v>
      </c>
      <c r="C9" s="7">
        <v>1376922350.13</v>
      </c>
      <c r="D9" s="45"/>
      <c r="E9" s="6"/>
      <c r="F9" s="6"/>
    </row>
    <row r="10" spans="1:6" ht="12.75">
      <c r="A10" s="42"/>
      <c r="B10" s="48" t="s">
        <v>11</v>
      </c>
      <c r="C10" s="7">
        <v>0</v>
      </c>
      <c r="D10" s="45"/>
      <c r="E10" s="6"/>
      <c r="F10" s="6"/>
    </row>
    <row r="11" spans="1:6" ht="12.75">
      <c r="A11" s="42"/>
      <c r="B11" s="48" t="s">
        <v>12</v>
      </c>
      <c r="C11" s="7"/>
      <c r="D11" s="7">
        <v>0</v>
      </c>
      <c r="E11" s="6"/>
      <c r="F11" s="6"/>
    </row>
    <row r="12" spans="1:6" ht="12.75">
      <c r="A12" s="42"/>
      <c r="B12" s="80"/>
      <c r="C12" s="7"/>
      <c r="D12" s="45"/>
      <c r="E12" s="6"/>
      <c r="F12" s="6"/>
    </row>
    <row r="13" spans="1:6" ht="12.75">
      <c r="A13" s="50" t="s">
        <v>13</v>
      </c>
      <c r="B13" s="48" t="s">
        <v>14</v>
      </c>
      <c r="C13" s="44"/>
      <c r="D13" s="45"/>
      <c r="E13" s="6"/>
      <c r="F13" s="6"/>
    </row>
    <row r="14" spans="1:6" ht="12.75">
      <c r="A14" s="51">
        <v>10101</v>
      </c>
      <c r="B14" s="52" t="s">
        <v>15</v>
      </c>
      <c r="C14" s="7">
        <v>1421605000</v>
      </c>
      <c r="D14" s="7">
        <v>0</v>
      </c>
      <c r="E14" s="8"/>
      <c r="F14" s="8"/>
    </row>
    <row r="15" spans="1:6" ht="12.75">
      <c r="A15" s="51">
        <v>10102</v>
      </c>
      <c r="B15" s="52" t="s">
        <v>16</v>
      </c>
      <c r="C15" s="7">
        <v>0</v>
      </c>
      <c r="D15" s="7">
        <v>0</v>
      </c>
      <c r="E15" s="8"/>
      <c r="F15" s="8"/>
    </row>
    <row r="16" spans="1:6" ht="12.75">
      <c r="A16" s="51">
        <v>10103</v>
      </c>
      <c r="B16" s="52" t="s">
        <v>17</v>
      </c>
      <c r="C16" s="7">
        <v>0</v>
      </c>
      <c r="D16" s="7">
        <v>0</v>
      </c>
      <c r="E16" s="8"/>
      <c r="F16" s="8"/>
    </row>
    <row r="17" spans="1:6" ht="12.75">
      <c r="A17" s="51">
        <v>10104</v>
      </c>
      <c r="B17" s="52" t="s">
        <v>18</v>
      </c>
      <c r="C17" s="7">
        <v>40000</v>
      </c>
      <c r="D17" s="7">
        <v>0</v>
      </c>
      <c r="E17" s="8"/>
      <c r="F17" s="8"/>
    </row>
    <row r="18" spans="1:6" ht="12.75">
      <c r="A18" s="51">
        <v>10301</v>
      </c>
      <c r="B18" s="52" t="s">
        <v>19</v>
      </c>
      <c r="C18" s="7">
        <v>31000000</v>
      </c>
      <c r="D18" s="7">
        <v>0</v>
      </c>
      <c r="E18" s="8"/>
      <c r="F18" s="8"/>
    </row>
    <row r="19" spans="1:6" ht="12.75">
      <c r="A19" s="51">
        <v>10302</v>
      </c>
      <c r="B19" s="52" t="s">
        <v>20</v>
      </c>
      <c r="C19" s="7">
        <v>0</v>
      </c>
      <c r="D19" s="7">
        <v>0</v>
      </c>
      <c r="E19" s="8"/>
      <c r="F19" s="8"/>
    </row>
    <row r="20" spans="1:6" ht="15">
      <c r="A20" s="59">
        <v>10000</v>
      </c>
      <c r="B20" s="10" t="s">
        <v>21</v>
      </c>
      <c r="C20" s="11">
        <f>SUM(C14:C19)</f>
        <v>1452645000</v>
      </c>
      <c r="D20" s="11">
        <f>SUM(D14:D19)</f>
        <v>0</v>
      </c>
      <c r="E20" s="8"/>
      <c r="F20" s="8"/>
    </row>
    <row r="21" spans="1:6" ht="12.75">
      <c r="A21" s="5"/>
      <c r="B21" s="22"/>
      <c r="C21" s="14"/>
      <c r="D21" s="14"/>
      <c r="E21" s="8"/>
      <c r="F21" s="8"/>
    </row>
    <row r="22" spans="1:6" ht="12.75">
      <c r="A22" s="54" t="s">
        <v>22</v>
      </c>
      <c r="B22" s="48" t="s">
        <v>23</v>
      </c>
      <c r="C22" s="7"/>
      <c r="D22" s="45"/>
      <c r="E22" s="6"/>
      <c r="F22" s="6"/>
    </row>
    <row r="23" spans="1:6" ht="12.75">
      <c r="A23" s="51">
        <v>20101</v>
      </c>
      <c r="B23" s="52" t="s">
        <v>24</v>
      </c>
      <c r="C23" s="7">
        <v>265325120</v>
      </c>
      <c r="D23" s="7">
        <v>0</v>
      </c>
      <c r="E23" s="8"/>
      <c r="F23" s="8"/>
    </row>
    <row r="24" spans="1:6" ht="12.75">
      <c r="A24" s="51">
        <v>20102</v>
      </c>
      <c r="B24" s="52" t="s">
        <v>25</v>
      </c>
      <c r="C24" s="7">
        <v>569000</v>
      </c>
      <c r="D24" s="7">
        <v>0</v>
      </c>
      <c r="E24" s="8"/>
      <c r="F24" s="8"/>
    </row>
    <row r="25" spans="1:6" ht="12.75">
      <c r="A25" s="51">
        <v>20103</v>
      </c>
      <c r="B25" s="52" t="s">
        <v>26</v>
      </c>
      <c r="C25" s="7">
        <v>28701500</v>
      </c>
      <c r="D25" s="7">
        <v>0</v>
      </c>
      <c r="E25" s="8"/>
      <c r="F25" s="8"/>
    </row>
    <row r="26" spans="1:6" ht="12.75">
      <c r="A26" s="51">
        <v>20104</v>
      </c>
      <c r="B26" s="52" t="s">
        <v>27</v>
      </c>
      <c r="C26" s="7">
        <v>3419500</v>
      </c>
      <c r="D26" s="7">
        <v>0</v>
      </c>
      <c r="E26" s="8"/>
      <c r="F26" s="8"/>
    </row>
    <row r="27" spans="1:6" ht="12.75">
      <c r="A27" s="51">
        <v>20105</v>
      </c>
      <c r="B27" s="52" t="s">
        <v>28</v>
      </c>
      <c r="C27" s="7">
        <v>7725000</v>
      </c>
      <c r="D27" s="7">
        <v>0</v>
      </c>
      <c r="E27" s="8"/>
      <c r="F27" s="8"/>
    </row>
    <row r="28" spans="1:6" ht="15">
      <c r="A28" s="57">
        <v>20000</v>
      </c>
      <c r="B28" s="81" t="s">
        <v>29</v>
      </c>
      <c r="C28" s="16">
        <f>SUM(C23:C27)</f>
        <v>305740120</v>
      </c>
      <c r="D28" s="16">
        <f>SUM(D23:D27)</f>
        <v>0</v>
      </c>
      <c r="E28" s="8"/>
      <c r="F28" s="8"/>
    </row>
    <row r="29" spans="1:6" ht="12.75">
      <c r="A29" s="5"/>
      <c r="B29" s="22"/>
      <c r="C29" s="14"/>
      <c r="D29" s="14"/>
      <c r="E29" s="8"/>
      <c r="F29" s="8"/>
    </row>
    <row r="30" spans="1:6" ht="12.75">
      <c r="A30" s="58" t="s">
        <v>30</v>
      </c>
      <c r="B30" s="48" t="s">
        <v>31</v>
      </c>
      <c r="C30" s="7"/>
      <c r="D30" s="7"/>
      <c r="E30" s="8"/>
      <c r="F30" s="8"/>
    </row>
    <row r="31" spans="1:6" ht="12.75">
      <c r="A31" s="51">
        <v>30100</v>
      </c>
      <c r="B31" s="52" t="s">
        <v>32</v>
      </c>
      <c r="C31" s="7">
        <v>406533280</v>
      </c>
      <c r="D31" s="7">
        <v>0</v>
      </c>
      <c r="E31" s="8"/>
      <c r="F31" s="8"/>
    </row>
    <row r="32" spans="1:6" ht="12.75">
      <c r="A32" s="51">
        <v>30200</v>
      </c>
      <c r="B32" s="52" t="s">
        <v>33</v>
      </c>
      <c r="C32" s="7">
        <v>272380000</v>
      </c>
      <c r="D32" s="7">
        <v>0</v>
      </c>
      <c r="E32" s="8"/>
      <c r="F32" s="8"/>
    </row>
    <row r="33" spans="1:6" ht="12.75">
      <c r="A33" s="51">
        <v>30300</v>
      </c>
      <c r="B33" s="52" t="s">
        <v>34</v>
      </c>
      <c r="C33" s="7">
        <v>26006240</v>
      </c>
      <c r="D33" s="7">
        <v>0</v>
      </c>
      <c r="E33" s="8"/>
      <c r="F33" s="8"/>
    </row>
    <row r="34" spans="1:6" ht="12.75">
      <c r="A34" s="51">
        <v>30400</v>
      </c>
      <c r="B34" s="52" t="s">
        <v>35</v>
      </c>
      <c r="C34" s="7">
        <v>85800840</v>
      </c>
      <c r="D34" s="7">
        <v>0</v>
      </c>
      <c r="E34" s="8"/>
      <c r="F34" s="8"/>
    </row>
    <row r="35" spans="1:6" ht="12.75">
      <c r="A35" s="51">
        <v>30500</v>
      </c>
      <c r="B35" s="52" t="s">
        <v>36</v>
      </c>
      <c r="C35" s="7">
        <v>177958390</v>
      </c>
      <c r="D35" s="7">
        <v>0</v>
      </c>
      <c r="E35" s="8"/>
      <c r="F35" s="8"/>
    </row>
    <row r="36" spans="1:6" ht="15">
      <c r="A36" s="59">
        <v>30000</v>
      </c>
      <c r="B36" s="10" t="s">
        <v>37</v>
      </c>
      <c r="C36" s="11">
        <f>SUM(C31:C35)</f>
        <v>968678750</v>
      </c>
      <c r="D36" s="11">
        <f>SUM(D31:D35)</f>
        <v>0</v>
      </c>
      <c r="E36" s="8"/>
      <c r="F36" s="8"/>
    </row>
    <row r="37" spans="1:6" ht="12.75">
      <c r="A37" s="12"/>
      <c r="B37" s="82"/>
      <c r="C37" s="14"/>
      <c r="D37" s="14"/>
      <c r="E37" s="8"/>
      <c r="F37" s="8"/>
    </row>
    <row r="38" spans="1:6" ht="12.75">
      <c r="A38" s="58" t="s">
        <v>38</v>
      </c>
      <c r="B38" s="46" t="s">
        <v>39</v>
      </c>
      <c r="C38" s="17"/>
      <c r="D38" s="18"/>
      <c r="E38" s="6"/>
      <c r="F38" s="6"/>
    </row>
    <row r="39" spans="1:6" ht="12.75">
      <c r="A39" s="51">
        <v>40100</v>
      </c>
      <c r="B39" s="52" t="s">
        <v>40</v>
      </c>
      <c r="C39" s="7">
        <v>30000</v>
      </c>
      <c r="D39" s="7">
        <v>0</v>
      </c>
      <c r="E39" s="8"/>
      <c r="F39" s="8"/>
    </row>
    <row r="40" spans="1:6" ht="12.75">
      <c r="A40" s="51">
        <v>40200</v>
      </c>
      <c r="B40" s="52" t="s">
        <v>41</v>
      </c>
      <c r="C40" s="7">
        <v>392179684.69</v>
      </c>
      <c r="D40" s="7">
        <v>0</v>
      </c>
      <c r="E40" s="8"/>
      <c r="F40" s="8"/>
    </row>
    <row r="41" spans="1:6" ht="12.75">
      <c r="A41" s="51">
        <v>40300</v>
      </c>
      <c r="B41" s="52" t="s">
        <v>42</v>
      </c>
      <c r="C41" s="7">
        <v>0</v>
      </c>
      <c r="D41" s="7">
        <v>0</v>
      </c>
      <c r="E41" s="8"/>
      <c r="F41" s="8"/>
    </row>
    <row r="42" spans="1:6" ht="12.75">
      <c r="A42" s="51">
        <v>40400</v>
      </c>
      <c r="B42" s="52" t="s">
        <v>43</v>
      </c>
      <c r="C42" s="7">
        <v>258656830</v>
      </c>
      <c r="D42" s="7">
        <v>0</v>
      </c>
      <c r="E42" s="8"/>
      <c r="F42" s="8"/>
    </row>
    <row r="43" spans="1:6" ht="12.75">
      <c r="A43" s="51">
        <v>40500</v>
      </c>
      <c r="B43" s="52" t="s">
        <v>44</v>
      </c>
      <c r="C43" s="7">
        <v>84845500</v>
      </c>
      <c r="D43" s="7">
        <v>0</v>
      </c>
      <c r="E43" s="8"/>
      <c r="F43" s="8"/>
    </row>
    <row r="44" spans="1:6" ht="15">
      <c r="A44" s="59">
        <v>40000</v>
      </c>
      <c r="B44" s="10" t="s">
        <v>45</v>
      </c>
      <c r="C44" s="11">
        <f>SUM(C39:C43)</f>
        <v>735712014.69</v>
      </c>
      <c r="D44" s="11">
        <f>SUM(D39:D43)</f>
        <v>0</v>
      </c>
      <c r="E44" s="8"/>
      <c r="F44" s="8"/>
    </row>
    <row r="45" spans="1:6" ht="12.75">
      <c r="A45" s="5"/>
      <c r="B45" s="22"/>
      <c r="C45" s="14"/>
      <c r="D45" s="14"/>
      <c r="E45" s="8"/>
      <c r="F45" s="8"/>
    </row>
    <row r="46" spans="1:6" ht="12.75">
      <c r="A46" s="58" t="s">
        <v>46</v>
      </c>
      <c r="B46" s="46" t="s">
        <v>47</v>
      </c>
      <c r="C46" s="17"/>
      <c r="D46" s="18"/>
      <c r="E46" s="6"/>
      <c r="F46" s="6"/>
    </row>
    <row r="47" spans="1:6" ht="12.75">
      <c r="A47" s="51">
        <v>50100</v>
      </c>
      <c r="B47" s="52" t="s">
        <v>48</v>
      </c>
      <c r="C47" s="7">
        <v>0</v>
      </c>
      <c r="D47" s="7">
        <v>0</v>
      </c>
      <c r="E47" s="8"/>
      <c r="F47" s="8"/>
    </row>
    <row r="48" spans="1:6" ht="12.75">
      <c r="A48" s="51">
        <v>50200</v>
      </c>
      <c r="B48" s="52" t="s">
        <v>49</v>
      </c>
      <c r="C48" s="7">
        <v>0</v>
      </c>
      <c r="D48" s="7">
        <v>0</v>
      </c>
      <c r="E48" s="8"/>
      <c r="F48" s="8"/>
    </row>
    <row r="49" spans="1:6" ht="12.75">
      <c r="A49" s="51">
        <v>50300</v>
      </c>
      <c r="B49" s="52" t="s">
        <v>50</v>
      </c>
      <c r="C49" s="7">
        <v>9000000</v>
      </c>
      <c r="D49" s="7">
        <v>0</v>
      </c>
      <c r="E49" s="8"/>
      <c r="F49" s="8"/>
    </row>
    <row r="50" spans="1:6" ht="12.75">
      <c r="A50" s="51">
        <v>50400</v>
      </c>
      <c r="B50" s="52" t="s">
        <v>51</v>
      </c>
      <c r="C50" s="7">
        <v>200000000</v>
      </c>
      <c r="D50" s="7">
        <v>0</v>
      </c>
      <c r="E50" s="8"/>
      <c r="F50" s="8"/>
    </row>
    <row r="51" spans="1:6" ht="15">
      <c r="A51" s="59">
        <v>50000</v>
      </c>
      <c r="B51" s="10" t="s">
        <v>52</v>
      </c>
      <c r="C51" s="11">
        <f>SUM(C47:C50)</f>
        <v>209000000</v>
      </c>
      <c r="D51" s="11">
        <f>SUM(D47:D50)</f>
        <v>0</v>
      </c>
      <c r="E51" s="8"/>
      <c r="F51" s="8"/>
    </row>
    <row r="52" spans="1:6" ht="12.75">
      <c r="A52" s="5"/>
      <c r="B52" s="22"/>
      <c r="C52" s="14"/>
      <c r="D52" s="14"/>
      <c r="E52" s="8"/>
      <c r="F52" s="8"/>
    </row>
    <row r="53" spans="1:6" ht="12.75">
      <c r="A53" s="58" t="s">
        <v>53</v>
      </c>
      <c r="B53" s="46" t="s">
        <v>54</v>
      </c>
      <c r="C53" s="17"/>
      <c r="D53" s="18"/>
      <c r="E53" s="6"/>
      <c r="F53" s="6"/>
    </row>
    <row r="54" spans="1:6" ht="12.75">
      <c r="A54" s="51">
        <v>60100</v>
      </c>
      <c r="B54" s="52" t="s">
        <v>134</v>
      </c>
      <c r="C54" s="7">
        <v>0</v>
      </c>
      <c r="D54" s="7">
        <v>0</v>
      </c>
      <c r="E54" s="8"/>
      <c r="F54" s="8"/>
    </row>
    <row r="55" spans="1:6" ht="12.75">
      <c r="A55" s="51">
        <v>60200</v>
      </c>
      <c r="B55" s="52" t="s">
        <v>135</v>
      </c>
      <c r="C55" s="7">
        <v>0</v>
      </c>
      <c r="D55" s="7">
        <v>0</v>
      </c>
      <c r="E55" s="8"/>
      <c r="F55" s="8"/>
    </row>
    <row r="56" spans="1:6" ht="12.75">
      <c r="A56" s="51">
        <v>60300</v>
      </c>
      <c r="B56" s="52" t="s">
        <v>136</v>
      </c>
      <c r="C56" s="7">
        <v>63901049.27</v>
      </c>
      <c r="D56" s="7">
        <v>0</v>
      </c>
      <c r="E56" s="8"/>
      <c r="F56" s="8"/>
    </row>
    <row r="57" spans="1:6" ht="12.75">
      <c r="A57" s="51">
        <v>60400</v>
      </c>
      <c r="B57" s="52" t="s">
        <v>137</v>
      </c>
      <c r="C57" s="7">
        <v>0</v>
      </c>
      <c r="D57" s="7">
        <v>0</v>
      </c>
      <c r="E57" s="8"/>
      <c r="F57" s="8"/>
    </row>
    <row r="58" spans="1:6" ht="15">
      <c r="A58" s="59">
        <v>60000</v>
      </c>
      <c r="B58" s="10" t="s">
        <v>55</v>
      </c>
      <c r="C58" s="11">
        <f>SUM(C54:C57)</f>
        <v>63901049.27</v>
      </c>
      <c r="D58" s="11">
        <f>SUM(D54:D57)</f>
        <v>0</v>
      </c>
      <c r="E58" s="8"/>
      <c r="F58" s="8"/>
    </row>
    <row r="59" spans="1:6" ht="12.75">
      <c r="A59" s="5"/>
      <c r="B59" s="22"/>
      <c r="C59" s="14"/>
      <c r="D59" s="14"/>
      <c r="E59" s="8"/>
      <c r="F59" s="8"/>
    </row>
    <row r="60" spans="1:6" ht="12.75">
      <c r="A60" s="58" t="s">
        <v>56</v>
      </c>
      <c r="B60" s="46" t="s">
        <v>57</v>
      </c>
      <c r="C60" s="17"/>
      <c r="D60" s="18"/>
      <c r="E60" s="6"/>
      <c r="F60" s="6"/>
    </row>
    <row r="61" spans="1:6" ht="12.75">
      <c r="A61" s="51">
        <v>70100</v>
      </c>
      <c r="B61" s="52" t="s">
        <v>58</v>
      </c>
      <c r="C61" s="7">
        <v>836000000</v>
      </c>
      <c r="D61" s="7">
        <v>0</v>
      </c>
      <c r="E61" s="8"/>
      <c r="F61" s="8"/>
    </row>
    <row r="62" spans="1:6" ht="15">
      <c r="A62" s="53">
        <v>70000</v>
      </c>
      <c r="B62" s="10" t="s">
        <v>59</v>
      </c>
      <c r="C62" s="11">
        <f>SUM(C61)</f>
        <v>836000000</v>
      </c>
      <c r="D62" s="11">
        <f>SUM(D61)</f>
        <v>0</v>
      </c>
      <c r="E62" s="8"/>
      <c r="F62" s="8"/>
    </row>
    <row r="63" spans="1:6" ht="12.75">
      <c r="A63" s="5"/>
      <c r="B63" s="22"/>
      <c r="C63" s="14"/>
      <c r="D63" s="14"/>
      <c r="E63" s="8"/>
      <c r="F63" s="8"/>
    </row>
    <row r="64" spans="1:6" ht="12.75">
      <c r="A64" s="58" t="s">
        <v>60</v>
      </c>
      <c r="B64" s="46" t="s">
        <v>61</v>
      </c>
      <c r="C64" s="17"/>
      <c r="D64" s="18"/>
      <c r="E64" s="6"/>
      <c r="F64" s="6"/>
    </row>
    <row r="65" spans="1:6" ht="12.75">
      <c r="A65" s="51">
        <v>90100</v>
      </c>
      <c r="B65" s="52" t="s">
        <v>62</v>
      </c>
      <c r="C65" s="7">
        <v>237295100</v>
      </c>
      <c r="D65" s="7">
        <v>0</v>
      </c>
      <c r="E65" s="8"/>
      <c r="F65" s="8"/>
    </row>
    <row r="66" spans="1:6" ht="12.75">
      <c r="A66" s="51">
        <v>90200</v>
      </c>
      <c r="B66" s="52" t="s">
        <v>63</v>
      </c>
      <c r="C66" s="7">
        <v>34763660</v>
      </c>
      <c r="D66" s="7">
        <v>0</v>
      </c>
      <c r="E66" s="8"/>
      <c r="F66" s="8"/>
    </row>
    <row r="67" spans="1:6" ht="15">
      <c r="A67" s="53">
        <v>90000</v>
      </c>
      <c r="B67" s="10" t="s">
        <v>64</v>
      </c>
      <c r="C67" s="11">
        <f>SUM(C65:C66)</f>
        <v>272058760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4843735693.96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6248084876.09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1:D1"/>
    <mergeCell ref="A2:D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workbookViewId="0" topLeftCell="A1">
      <selection activeCell="D17" sqref="D17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3" width="16.57421875" style="0" customWidth="1"/>
    <col min="4" max="4" width="17.28125" style="0" customWidth="1"/>
    <col min="5" max="5" width="17.140625" style="0" customWidth="1"/>
    <col min="6" max="6" width="15.140625" style="0" customWidth="1"/>
    <col min="7" max="7" width="13.140625" style="0" customWidth="1"/>
    <col min="8" max="8" width="15.421875" style="0" customWidth="1"/>
    <col min="9" max="9" width="15.57421875" style="0" customWidth="1"/>
    <col min="10" max="10" width="14.28125" style="0" customWidth="1"/>
    <col min="11" max="12" width="15.7109375" style="0" customWidth="1"/>
    <col min="13" max="13" width="15.8515625" style="0" customWidth="1"/>
    <col min="14" max="14" width="16.140625" style="0" customWidth="1"/>
    <col min="15" max="15" width="16.28125" style="0" customWidth="1"/>
    <col min="16" max="16" width="15.57421875" style="0" customWidth="1"/>
    <col min="17" max="17" width="15.28125" style="0" customWidth="1"/>
    <col min="18" max="18" width="16.00390625" style="0" customWidth="1"/>
    <col min="19" max="19" width="15.8515625" style="0" customWidth="1"/>
    <col min="20" max="20" width="15.57421875" style="0" customWidth="1"/>
    <col min="21" max="21" width="14.421875" style="0" customWidth="1"/>
    <col min="22" max="22" width="13.28125" style="0" customWidth="1"/>
    <col min="23" max="23" width="13.7109375" style="0" customWidth="1"/>
    <col min="24" max="24" width="15.57421875" style="0" customWidth="1"/>
    <col min="25" max="25" width="14.8515625" style="0" customWidth="1"/>
    <col min="26" max="26" width="16.00390625" style="0" customWidth="1"/>
    <col min="27" max="27" width="15.8515625" style="0" customWidth="1"/>
    <col min="28" max="28" width="15.28125" style="0" customWidth="1"/>
    <col min="29" max="29" width="16.57421875" style="0" customWidth="1"/>
    <col min="30" max="31" width="18.7109375" style="0" customWidth="1"/>
    <col min="32" max="32" width="16.421875" style="0" customWidth="1"/>
    <col min="33" max="33" width="14.57421875" style="0" customWidth="1"/>
    <col min="34" max="34" width="13.00390625" style="0" customWidth="1"/>
    <col min="35" max="35" width="14.57421875" style="0" customWidth="1"/>
    <col min="36" max="36" width="14.8515625" style="0" customWidth="1"/>
    <col min="37" max="37" width="15.140625" style="0" customWidth="1"/>
    <col min="38" max="38" width="15.00390625" style="0" customWidth="1"/>
    <col min="39" max="39" width="13.140625" style="0" customWidth="1"/>
    <col min="40" max="40" width="13.57421875" style="0" customWidth="1"/>
    <col min="41" max="41" width="15.00390625" style="0" customWidth="1"/>
    <col min="42" max="42" width="15.7109375" style="0" customWidth="1"/>
    <col min="43" max="43" width="11.8515625" style="0" customWidth="1"/>
    <col min="44" max="44" width="15.8515625" style="0" customWidth="1"/>
    <col min="45" max="45" width="15.421875" style="0" customWidth="1"/>
    <col min="46" max="46" width="10.8515625" style="0" customWidth="1"/>
    <col min="47" max="47" width="15.00390625" style="0" customWidth="1"/>
    <col min="48" max="48" width="14.28125" style="0" customWidth="1"/>
    <col min="49" max="49" width="10.421875" style="0" customWidth="1"/>
    <col min="50" max="50" width="15.140625" style="0" customWidth="1"/>
    <col min="51" max="51" width="14.7109375" style="0" customWidth="1"/>
    <col min="52" max="52" width="14.8515625" style="0" customWidth="1"/>
    <col min="53" max="53" width="13.28125" style="0" customWidth="1"/>
    <col min="54" max="54" width="14.28125" style="0" customWidth="1"/>
    <col min="55" max="55" width="14.57421875" style="0" customWidth="1"/>
    <col min="56" max="56" width="13.28125" style="0" customWidth="1"/>
    <col min="57" max="57" width="13.8515625" style="0" customWidth="1"/>
    <col min="58" max="58" width="13.28125" style="0" customWidth="1"/>
    <col min="59" max="59" width="14.7109375" style="0" customWidth="1"/>
    <col min="60" max="60" width="15.421875" style="0" customWidth="1"/>
    <col min="61" max="61" width="9.8515625" style="0" customWidth="1"/>
    <col min="62" max="62" width="15.140625" style="0" customWidth="1"/>
    <col min="63" max="63" width="13.00390625" style="0" customWidth="1"/>
    <col min="64" max="64" width="11.421875" style="0" customWidth="1"/>
    <col min="65" max="65" width="13.57421875" style="0" customWidth="1"/>
    <col min="66" max="66" width="15.8515625" style="0" customWidth="1"/>
    <col min="67" max="67" width="14.00390625" style="0" customWidth="1"/>
    <col min="68" max="68" width="16.7109375" style="0" customWidth="1"/>
    <col min="69" max="69" width="15.421875" style="0" customWidth="1"/>
    <col min="70" max="70" width="13.28125" style="0" customWidth="1"/>
    <col min="71" max="71" width="16.421875" style="0" customWidth="1"/>
    <col min="72" max="72" width="11.57421875" style="0" customWidth="1"/>
    <col min="73" max="75" width="18.7109375" style="0" customWidth="1"/>
  </cols>
  <sheetData>
    <row r="1" spans="1:10" ht="36.75" customHeight="1">
      <c r="A1" s="103" t="s">
        <v>138</v>
      </c>
      <c r="B1" s="103"/>
      <c r="C1" s="83"/>
      <c r="D1" s="83"/>
      <c r="E1" s="83"/>
      <c r="F1" s="83"/>
      <c r="G1" s="83"/>
      <c r="H1" s="83"/>
      <c r="I1" s="83"/>
      <c r="J1" s="83"/>
    </row>
    <row r="3" spans="3:6" ht="12.75">
      <c r="C3" s="84" t="s">
        <v>6</v>
      </c>
      <c r="D3" s="84"/>
      <c r="E3" s="84"/>
      <c r="F3" s="84"/>
    </row>
    <row r="4" ht="18.75">
      <c r="B4" s="3" t="s">
        <v>132</v>
      </c>
    </row>
    <row r="5" spans="2:7" ht="18.75">
      <c r="B5" s="39"/>
      <c r="C5" s="39" t="s">
        <v>131</v>
      </c>
      <c r="D5" s="3">
        <v>2023</v>
      </c>
      <c r="G5" s="3"/>
    </row>
    <row r="6" spans="2:7" ht="18.75">
      <c r="B6" s="3"/>
      <c r="G6" s="3"/>
    </row>
    <row r="7" spans="1:75" ht="12.75" customHeight="1">
      <c r="A7" s="116"/>
      <c r="B7" s="101" t="s">
        <v>66</v>
      </c>
      <c r="C7" s="88">
        <v>1</v>
      </c>
      <c r="D7" s="89"/>
      <c r="E7" s="90"/>
      <c r="F7" s="88">
        <v>2</v>
      </c>
      <c r="G7" s="89"/>
      <c r="H7" s="90"/>
      <c r="I7" s="88">
        <v>3</v>
      </c>
      <c r="J7" s="89"/>
      <c r="K7" s="90"/>
      <c r="L7" s="88">
        <v>4</v>
      </c>
      <c r="M7" s="89"/>
      <c r="N7" s="90"/>
      <c r="O7" s="88">
        <v>5</v>
      </c>
      <c r="P7" s="89"/>
      <c r="Q7" s="90"/>
      <c r="R7" s="88">
        <v>6</v>
      </c>
      <c r="S7" s="89"/>
      <c r="T7" s="90"/>
      <c r="U7" s="88">
        <v>7</v>
      </c>
      <c r="V7" s="89"/>
      <c r="W7" s="90"/>
      <c r="X7" s="88">
        <v>8</v>
      </c>
      <c r="Y7" s="89"/>
      <c r="Z7" s="90"/>
      <c r="AA7" s="88">
        <v>9</v>
      </c>
      <c r="AB7" s="89"/>
      <c r="AC7" s="90"/>
      <c r="AD7" s="88">
        <v>10</v>
      </c>
      <c r="AE7" s="89"/>
      <c r="AF7" s="90"/>
      <c r="AG7" s="89">
        <v>11</v>
      </c>
      <c r="AH7" s="89"/>
      <c r="AI7" s="90"/>
      <c r="AJ7" s="88">
        <v>12</v>
      </c>
      <c r="AK7" s="89"/>
      <c r="AL7" s="90"/>
      <c r="AM7" s="88">
        <v>13</v>
      </c>
      <c r="AN7" s="89"/>
      <c r="AO7" s="90"/>
      <c r="AP7" s="88">
        <v>14</v>
      </c>
      <c r="AQ7" s="89"/>
      <c r="AR7" s="90"/>
      <c r="AS7" s="88">
        <v>15</v>
      </c>
      <c r="AT7" s="89"/>
      <c r="AU7" s="90"/>
      <c r="AV7" s="89">
        <v>16</v>
      </c>
      <c r="AW7" s="89"/>
      <c r="AX7" s="90"/>
      <c r="AY7" s="88">
        <v>17</v>
      </c>
      <c r="AZ7" s="89"/>
      <c r="BA7" s="90"/>
      <c r="BB7" s="88">
        <v>18</v>
      </c>
      <c r="BC7" s="89"/>
      <c r="BD7" s="90"/>
      <c r="BE7" s="88">
        <v>19</v>
      </c>
      <c r="BF7" s="89"/>
      <c r="BG7" s="90"/>
      <c r="BH7" s="88">
        <v>20</v>
      </c>
      <c r="BI7" s="89"/>
      <c r="BJ7" s="90"/>
      <c r="BK7" s="89">
        <v>50</v>
      </c>
      <c r="BL7" s="89"/>
      <c r="BM7" s="90"/>
      <c r="BN7" s="88">
        <v>60</v>
      </c>
      <c r="BO7" s="89"/>
      <c r="BP7" s="90"/>
      <c r="BQ7" s="88">
        <v>99</v>
      </c>
      <c r="BR7" s="89"/>
      <c r="BS7" s="89"/>
      <c r="BT7" s="104" t="s">
        <v>129</v>
      </c>
      <c r="BU7" s="106" t="s">
        <v>130</v>
      </c>
      <c r="BV7" s="97"/>
      <c r="BW7" s="107"/>
    </row>
    <row r="8" spans="1:75" s="23" customFormat="1" ht="58.5" customHeight="1">
      <c r="A8" s="117"/>
      <c r="B8" s="102"/>
      <c r="C8" s="97" t="s">
        <v>67</v>
      </c>
      <c r="D8" s="97"/>
      <c r="E8" s="98"/>
      <c r="F8" s="99" t="s">
        <v>68</v>
      </c>
      <c r="G8" s="98"/>
      <c r="H8" s="100"/>
      <c r="I8" s="94" t="s">
        <v>69</v>
      </c>
      <c r="J8" s="95"/>
      <c r="K8" s="93"/>
      <c r="L8" s="91" t="s">
        <v>70</v>
      </c>
      <c r="M8" s="92"/>
      <c r="N8" s="93"/>
      <c r="O8" s="91" t="s">
        <v>71</v>
      </c>
      <c r="P8" s="92"/>
      <c r="Q8" s="93"/>
      <c r="R8" s="97" t="s">
        <v>133</v>
      </c>
      <c r="S8" s="97"/>
      <c r="T8" s="98"/>
      <c r="U8" s="99" t="s">
        <v>112</v>
      </c>
      <c r="V8" s="98"/>
      <c r="W8" s="100"/>
      <c r="X8" s="94" t="s">
        <v>113</v>
      </c>
      <c r="Y8" s="95"/>
      <c r="Z8" s="93"/>
      <c r="AA8" s="91" t="s">
        <v>114</v>
      </c>
      <c r="AB8" s="92"/>
      <c r="AC8" s="93"/>
      <c r="AD8" s="91" t="s">
        <v>115</v>
      </c>
      <c r="AE8" s="92"/>
      <c r="AF8" s="93"/>
      <c r="AG8" s="97" t="s">
        <v>116</v>
      </c>
      <c r="AH8" s="97"/>
      <c r="AI8" s="98"/>
      <c r="AJ8" s="99" t="s">
        <v>117</v>
      </c>
      <c r="AK8" s="98"/>
      <c r="AL8" s="100"/>
      <c r="AM8" s="94" t="s">
        <v>118</v>
      </c>
      <c r="AN8" s="95"/>
      <c r="AO8" s="93"/>
      <c r="AP8" s="91" t="s">
        <v>119</v>
      </c>
      <c r="AQ8" s="92"/>
      <c r="AR8" s="93"/>
      <c r="AS8" s="91" t="s">
        <v>120</v>
      </c>
      <c r="AT8" s="92"/>
      <c r="AU8" s="93"/>
      <c r="AV8" s="97" t="s">
        <v>121</v>
      </c>
      <c r="AW8" s="97"/>
      <c r="AX8" s="98"/>
      <c r="AY8" s="99" t="s">
        <v>122</v>
      </c>
      <c r="AZ8" s="98"/>
      <c r="BA8" s="100"/>
      <c r="BB8" s="94" t="s">
        <v>123</v>
      </c>
      <c r="BC8" s="95"/>
      <c r="BD8" s="93"/>
      <c r="BE8" s="91" t="s">
        <v>124</v>
      </c>
      <c r="BF8" s="92"/>
      <c r="BG8" s="93"/>
      <c r="BH8" s="91" t="s">
        <v>125</v>
      </c>
      <c r="BI8" s="92"/>
      <c r="BJ8" s="93"/>
      <c r="BK8" s="97" t="s">
        <v>126</v>
      </c>
      <c r="BL8" s="97"/>
      <c r="BM8" s="98"/>
      <c r="BN8" s="99" t="s">
        <v>127</v>
      </c>
      <c r="BO8" s="98"/>
      <c r="BP8" s="100"/>
      <c r="BQ8" s="94" t="s">
        <v>128</v>
      </c>
      <c r="BR8" s="95"/>
      <c r="BS8" s="92"/>
      <c r="BT8" s="105"/>
      <c r="BU8" s="108"/>
      <c r="BV8" s="109"/>
      <c r="BW8" s="110"/>
    </row>
    <row r="9" spans="1:75" s="23" customFormat="1" ht="11.25" customHeight="1">
      <c r="A9" s="117"/>
      <c r="B9" s="60"/>
      <c r="C9" s="86" t="s">
        <v>4</v>
      </c>
      <c r="D9" s="87"/>
      <c r="E9" s="61" t="s">
        <v>5</v>
      </c>
      <c r="F9" s="86" t="s">
        <v>4</v>
      </c>
      <c r="G9" s="87"/>
      <c r="H9" s="68" t="s">
        <v>5</v>
      </c>
      <c r="I9" s="86" t="s">
        <v>4</v>
      </c>
      <c r="J9" s="87"/>
      <c r="K9" s="24" t="s">
        <v>5</v>
      </c>
      <c r="L9" s="86" t="s">
        <v>4</v>
      </c>
      <c r="M9" s="87"/>
      <c r="N9" s="24" t="s">
        <v>5</v>
      </c>
      <c r="O9" s="86" t="s">
        <v>4</v>
      </c>
      <c r="P9" s="87"/>
      <c r="Q9" s="24" t="s">
        <v>5</v>
      </c>
      <c r="R9" s="96" t="s">
        <v>4</v>
      </c>
      <c r="S9" s="87"/>
      <c r="T9" s="61" t="s">
        <v>5</v>
      </c>
      <c r="U9" s="86" t="s">
        <v>4</v>
      </c>
      <c r="V9" s="87"/>
      <c r="W9" s="68" t="s">
        <v>5</v>
      </c>
      <c r="X9" s="86" t="s">
        <v>4</v>
      </c>
      <c r="Y9" s="87"/>
      <c r="Z9" s="24" t="s">
        <v>5</v>
      </c>
      <c r="AA9" s="86" t="s">
        <v>4</v>
      </c>
      <c r="AB9" s="87"/>
      <c r="AC9" s="24" t="s">
        <v>5</v>
      </c>
      <c r="AD9" s="86" t="s">
        <v>4</v>
      </c>
      <c r="AE9" s="87"/>
      <c r="AF9" s="24" t="s">
        <v>5</v>
      </c>
      <c r="AG9" s="96" t="s">
        <v>4</v>
      </c>
      <c r="AH9" s="87"/>
      <c r="AI9" s="61" t="s">
        <v>5</v>
      </c>
      <c r="AJ9" s="86" t="s">
        <v>4</v>
      </c>
      <c r="AK9" s="87"/>
      <c r="AL9" s="68" t="s">
        <v>5</v>
      </c>
      <c r="AM9" s="86" t="s">
        <v>4</v>
      </c>
      <c r="AN9" s="87"/>
      <c r="AO9" s="24" t="s">
        <v>5</v>
      </c>
      <c r="AP9" s="86" t="s">
        <v>4</v>
      </c>
      <c r="AQ9" s="87"/>
      <c r="AR9" s="24" t="s">
        <v>5</v>
      </c>
      <c r="AS9" s="86" t="s">
        <v>4</v>
      </c>
      <c r="AT9" s="87"/>
      <c r="AU9" s="24" t="s">
        <v>5</v>
      </c>
      <c r="AV9" s="96" t="s">
        <v>4</v>
      </c>
      <c r="AW9" s="87"/>
      <c r="AX9" s="61" t="s">
        <v>5</v>
      </c>
      <c r="AY9" s="86" t="s">
        <v>4</v>
      </c>
      <c r="AZ9" s="87"/>
      <c r="BA9" s="68" t="s">
        <v>5</v>
      </c>
      <c r="BB9" s="86" t="s">
        <v>4</v>
      </c>
      <c r="BC9" s="87"/>
      <c r="BD9" s="24" t="s">
        <v>5</v>
      </c>
      <c r="BE9" s="86" t="s">
        <v>4</v>
      </c>
      <c r="BF9" s="87"/>
      <c r="BG9" s="24" t="s">
        <v>5</v>
      </c>
      <c r="BH9" s="86" t="s">
        <v>4</v>
      </c>
      <c r="BI9" s="87"/>
      <c r="BJ9" s="24" t="s">
        <v>5</v>
      </c>
      <c r="BK9" s="96" t="s">
        <v>4</v>
      </c>
      <c r="BL9" s="87"/>
      <c r="BM9" s="61" t="s">
        <v>5</v>
      </c>
      <c r="BN9" s="86" t="s">
        <v>4</v>
      </c>
      <c r="BO9" s="87"/>
      <c r="BP9" s="68" t="s">
        <v>5</v>
      </c>
      <c r="BQ9" s="86" t="s">
        <v>4</v>
      </c>
      <c r="BR9" s="87"/>
      <c r="BS9" s="24" t="s">
        <v>5</v>
      </c>
      <c r="BT9" s="75" t="s">
        <v>4</v>
      </c>
      <c r="BU9" s="86" t="s">
        <v>4</v>
      </c>
      <c r="BV9" s="87"/>
      <c r="BW9" s="24" t="s">
        <v>5</v>
      </c>
    </row>
    <row r="10" spans="1:75" s="23" customFormat="1" ht="39" customHeight="1">
      <c r="A10" s="118"/>
      <c r="B10" s="60"/>
      <c r="C10" s="62"/>
      <c r="D10" s="66" t="s">
        <v>72</v>
      </c>
      <c r="E10" s="64"/>
      <c r="F10" s="65"/>
      <c r="G10" s="66" t="s">
        <v>72</v>
      </c>
      <c r="H10" s="67"/>
      <c r="I10" s="65"/>
      <c r="J10" s="69" t="s">
        <v>72</v>
      </c>
      <c r="K10" s="64"/>
      <c r="L10" s="63"/>
      <c r="M10" s="69" t="s">
        <v>72</v>
      </c>
      <c r="N10" s="64"/>
      <c r="O10" s="65"/>
      <c r="P10" s="69" t="s">
        <v>72</v>
      </c>
      <c r="Q10" s="64"/>
      <c r="R10" s="62"/>
      <c r="S10" s="66" t="s">
        <v>72</v>
      </c>
      <c r="T10" s="64"/>
      <c r="U10" s="65"/>
      <c r="V10" s="66" t="s">
        <v>72</v>
      </c>
      <c r="W10" s="67"/>
      <c r="X10" s="65"/>
      <c r="Y10" s="69" t="s">
        <v>72</v>
      </c>
      <c r="Z10" s="64"/>
      <c r="AA10" s="63"/>
      <c r="AB10" s="69" t="s">
        <v>72</v>
      </c>
      <c r="AC10" s="64"/>
      <c r="AD10" s="65"/>
      <c r="AE10" s="69" t="s">
        <v>72</v>
      </c>
      <c r="AF10" s="64"/>
      <c r="AG10" s="62"/>
      <c r="AH10" s="66" t="s">
        <v>72</v>
      </c>
      <c r="AI10" s="64"/>
      <c r="AJ10" s="65"/>
      <c r="AK10" s="66" t="s">
        <v>72</v>
      </c>
      <c r="AL10" s="67"/>
      <c r="AM10" s="65"/>
      <c r="AN10" s="69" t="s">
        <v>72</v>
      </c>
      <c r="AO10" s="64"/>
      <c r="AP10" s="63"/>
      <c r="AQ10" s="69" t="s">
        <v>72</v>
      </c>
      <c r="AR10" s="64"/>
      <c r="AS10" s="65"/>
      <c r="AT10" s="69" t="s">
        <v>72</v>
      </c>
      <c r="AU10" s="64"/>
      <c r="AV10" s="62"/>
      <c r="AW10" s="66" t="s">
        <v>72</v>
      </c>
      <c r="AX10" s="64"/>
      <c r="AY10" s="65"/>
      <c r="AZ10" s="66" t="s">
        <v>72</v>
      </c>
      <c r="BA10" s="67"/>
      <c r="BB10" s="65"/>
      <c r="BC10" s="69" t="s">
        <v>72</v>
      </c>
      <c r="BD10" s="64"/>
      <c r="BE10" s="63"/>
      <c r="BF10" s="69" t="s">
        <v>72</v>
      </c>
      <c r="BG10" s="64"/>
      <c r="BH10" s="65"/>
      <c r="BI10" s="69" t="s">
        <v>72</v>
      </c>
      <c r="BJ10" s="64"/>
      <c r="BK10" s="62"/>
      <c r="BL10" s="66" t="s">
        <v>72</v>
      </c>
      <c r="BM10" s="64"/>
      <c r="BN10" s="65"/>
      <c r="BO10" s="66" t="s">
        <v>72</v>
      </c>
      <c r="BP10" s="67"/>
      <c r="BQ10" s="65"/>
      <c r="BR10" s="69" t="s">
        <v>72</v>
      </c>
      <c r="BS10" s="64"/>
      <c r="BT10" s="63"/>
      <c r="BU10" s="65"/>
      <c r="BV10" s="69" t="s">
        <v>72</v>
      </c>
      <c r="BW10" s="64"/>
    </row>
    <row r="11" spans="1:75" s="2" customFormat="1" ht="11.25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70"/>
      <c r="L11" s="27"/>
      <c r="M11" s="27"/>
      <c r="N11" s="70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70"/>
      <c r="AA11" s="27"/>
      <c r="AB11" s="27"/>
      <c r="AC11" s="70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70"/>
      <c r="AP11" s="27"/>
      <c r="AQ11" s="27"/>
      <c r="AR11" s="70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70"/>
      <c r="BE11" s="27"/>
      <c r="BF11" s="27"/>
      <c r="BG11" s="70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70"/>
      <c r="BT11" s="27"/>
      <c r="BU11" s="27"/>
      <c r="BV11" s="27"/>
      <c r="BW11" s="27"/>
    </row>
    <row r="12" spans="1:75" s="2" customFormat="1" ht="11.25" customHeight="1">
      <c r="A12" s="25"/>
      <c r="B12" s="58" t="s">
        <v>73</v>
      </c>
      <c r="C12" s="27"/>
      <c r="D12" s="27"/>
      <c r="E12" s="27"/>
      <c r="F12" s="27"/>
      <c r="G12" s="27"/>
      <c r="H12" s="27"/>
      <c r="I12" s="27"/>
      <c r="J12" s="27"/>
      <c r="K12" s="70"/>
      <c r="L12" s="27"/>
      <c r="M12" s="27"/>
      <c r="N12" s="70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70"/>
      <c r="AA12" s="27"/>
      <c r="AB12" s="27"/>
      <c r="AC12" s="70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70"/>
      <c r="AP12" s="27"/>
      <c r="AQ12" s="27"/>
      <c r="AR12" s="70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70"/>
      <c r="BE12" s="27"/>
      <c r="BF12" s="27"/>
      <c r="BG12" s="70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70"/>
      <c r="BT12" s="29">
        <v>0</v>
      </c>
      <c r="BU12" s="27">
        <f>BT12</f>
        <v>0</v>
      </c>
      <c r="BV12" s="27"/>
      <c r="BW12" s="27"/>
    </row>
    <row r="13" spans="1:75" s="2" customFormat="1" ht="11.25" customHeight="1">
      <c r="A13" s="25"/>
      <c r="B13" s="58"/>
      <c r="C13" s="27"/>
      <c r="D13" s="27"/>
      <c r="E13" s="27"/>
      <c r="F13" s="27"/>
      <c r="G13" s="27"/>
      <c r="H13" s="27"/>
      <c r="I13" s="27"/>
      <c r="J13" s="27"/>
      <c r="K13" s="70"/>
      <c r="L13" s="27"/>
      <c r="M13" s="27"/>
      <c r="N13" s="70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70"/>
      <c r="AA13" s="27"/>
      <c r="AB13" s="27"/>
      <c r="AC13" s="70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70"/>
      <c r="AP13" s="27"/>
      <c r="AQ13" s="27"/>
      <c r="AR13" s="70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70"/>
      <c r="BE13" s="27"/>
      <c r="BF13" s="27"/>
      <c r="BG13" s="70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70"/>
      <c r="BT13" s="27"/>
      <c r="BU13" s="27"/>
      <c r="BV13" s="27"/>
      <c r="BW13" s="27"/>
    </row>
    <row r="14" spans="1:75" ht="12.75">
      <c r="A14" s="50"/>
      <c r="B14" s="48" t="s">
        <v>74</v>
      </c>
      <c r="C14" s="44"/>
      <c r="D14" s="45"/>
      <c r="E14" s="45"/>
      <c r="F14" s="4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44"/>
      <c r="S14" s="45"/>
      <c r="T14" s="45"/>
      <c r="U14" s="4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44"/>
      <c r="AH14" s="45"/>
      <c r="AI14" s="45"/>
      <c r="AJ14" s="4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44"/>
      <c r="AW14" s="45"/>
      <c r="AX14" s="45"/>
      <c r="AY14" s="4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44"/>
      <c r="BL14" s="45"/>
      <c r="BM14" s="45"/>
      <c r="BN14" s="45"/>
      <c r="BO14" s="25"/>
      <c r="BP14" s="25"/>
      <c r="BQ14" s="25"/>
      <c r="BR14" s="25"/>
      <c r="BS14" s="25"/>
      <c r="BT14" s="25"/>
      <c r="BU14" s="25"/>
      <c r="BV14" s="25"/>
      <c r="BW14" s="25"/>
    </row>
    <row r="15" spans="1:75" ht="15">
      <c r="A15" s="26">
        <v>101</v>
      </c>
      <c r="B15" s="28" t="s">
        <v>75</v>
      </c>
      <c r="C15" s="29">
        <v>247355392.01</v>
      </c>
      <c r="D15" s="29">
        <v>0</v>
      </c>
      <c r="E15" s="29">
        <v>270832436.8</v>
      </c>
      <c r="F15" s="29">
        <v>1777030</v>
      </c>
      <c r="G15" s="29">
        <v>0</v>
      </c>
      <c r="H15" s="29">
        <v>2282799.24</v>
      </c>
      <c r="I15" s="29">
        <v>104811400</v>
      </c>
      <c r="J15" s="29">
        <v>0</v>
      </c>
      <c r="K15" s="29">
        <v>118485623.21</v>
      </c>
      <c r="L15" s="29">
        <v>98993450</v>
      </c>
      <c r="M15" s="29">
        <v>0</v>
      </c>
      <c r="N15" s="29">
        <v>109548036.2</v>
      </c>
      <c r="O15" s="29">
        <v>28020140</v>
      </c>
      <c r="P15" s="29">
        <v>0</v>
      </c>
      <c r="Q15" s="29">
        <v>31008889.33</v>
      </c>
      <c r="R15" s="29">
        <v>1463970</v>
      </c>
      <c r="S15" s="29">
        <v>0</v>
      </c>
      <c r="T15" s="29">
        <v>1621360.8</v>
      </c>
      <c r="U15" s="29">
        <v>552140</v>
      </c>
      <c r="V15" s="29">
        <v>0</v>
      </c>
      <c r="W15" s="29">
        <v>613571.04</v>
      </c>
      <c r="X15" s="29">
        <v>16379150</v>
      </c>
      <c r="Y15" s="29">
        <v>0</v>
      </c>
      <c r="Z15" s="29">
        <v>18331679.9</v>
      </c>
      <c r="AA15" s="29">
        <v>4789620</v>
      </c>
      <c r="AB15" s="29">
        <v>0</v>
      </c>
      <c r="AC15" s="29">
        <v>5301471.93</v>
      </c>
      <c r="AD15" s="29">
        <v>11836680</v>
      </c>
      <c r="AE15" s="29">
        <v>0</v>
      </c>
      <c r="AF15" s="29">
        <v>13224263.87</v>
      </c>
      <c r="AG15" s="29">
        <v>1191720</v>
      </c>
      <c r="AH15" s="29">
        <v>0</v>
      </c>
      <c r="AI15" s="29">
        <v>1326621.65</v>
      </c>
      <c r="AJ15" s="29">
        <v>80411200</v>
      </c>
      <c r="AK15" s="29">
        <v>0</v>
      </c>
      <c r="AL15" s="29">
        <v>88656301.68</v>
      </c>
      <c r="AM15" s="29">
        <v>0</v>
      </c>
      <c r="AN15" s="29">
        <v>0</v>
      </c>
      <c r="AO15" s="29">
        <v>0</v>
      </c>
      <c r="AP15" s="29">
        <v>5878470</v>
      </c>
      <c r="AQ15" s="29">
        <v>0</v>
      </c>
      <c r="AR15" s="29">
        <v>6477202.32</v>
      </c>
      <c r="AS15" s="29">
        <v>8690680</v>
      </c>
      <c r="AT15" s="29">
        <v>0</v>
      </c>
      <c r="AU15" s="29">
        <v>9845069.37</v>
      </c>
      <c r="AV15" s="29">
        <v>138750</v>
      </c>
      <c r="AW15" s="29">
        <v>0</v>
      </c>
      <c r="AX15" s="29">
        <v>150527.5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6460250</v>
      </c>
      <c r="BF15" s="29">
        <v>0</v>
      </c>
      <c r="BG15" s="29">
        <v>8158740.4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/>
      <c r="BU15" s="30">
        <f>+C15+F15+I15+L15+O15+R15+U15+X15+AA15+AD15+AG15+AJ15+AM15+AP15+AS15+AV15+AY15+BB15+BE15+BH15+BK15+BN15+BQ15</f>
        <v>618750042.01</v>
      </c>
      <c r="BV15" s="30">
        <f aca="true" t="shared" si="0" ref="BV15:BW24">+D15+G15+J15+M15+P15+S15+V15+Y15+AB15+AE15+AH15+AK15+AN15+AQ15+AT15+AW15+AZ15+BC15+BF15+BI15+BL15+BO15+BR15</f>
        <v>0</v>
      </c>
      <c r="BW15" s="30">
        <f t="shared" si="0"/>
        <v>685864595.2399999</v>
      </c>
    </row>
    <row r="16" spans="1:75" ht="15">
      <c r="A16" s="26">
        <f>A15+1</f>
        <v>102</v>
      </c>
      <c r="B16" s="28" t="s">
        <v>76</v>
      </c>
      <c r="C16" s="29">
        <v>15763010</v>
      </c>
      <c r="D16" s="29">
        <v>0</v>
      </c>
      <c r="E16" s="29">
        <v>21567328.68</v>
      </c>
      <c r="F16" s="29">
        <v>122970</v>
      </c>
      <c r="G16" s="29">
        <v>0</v>
      </c>
      <c r="H16" s="29">
        <v>154837.39</v>
      </c>
      <c r="I16" s="29">
        <v>8939700</v>
      </c>
      <c r="J16" s="29">
        <v>0</v>
      </c>
      <c r="K16" s="29">
        <v>10665640.45</v>
      </c>
      <c r="L16" s="29">
        <v>7806550</v>
      </c>
      <c r="M16" s="29">
        <v>0</v>
      </c>
      <c r="N16" s="29">
        <v>9263832.89</v>
      </c>
      <c r="O16" s="29">
        <v>1365610</v>
      </c>
      <c r="P16" s="29">
        <v>0</v>
      </c>
      <c r="Q16" s="29">
        <v>1648438.99</v>
      </c>
      <c r="R16" s="29">
        <v>140540</v>
      </c>
      <c r="S16" s="29">
        <v>0</v>
      </c>
      <c r="T16" s="29">
        <v>162649.37</v>
      </c>
      <c r="U16" s="29">
        <v>47860</v>
      </c>
      <c r="V16" s="29">
        <v>0</v>
      </c>
      <c r="W16" s="29">
        <v>56524.32</v>
      </c>
      <c r="X16" s="29">
        <v>2620850</v>
      </c>
      <c r="Y16" s="29">
        <v>0</v>
      </c>
      <c r="Z16" s="29">
        <v>4361716.77</v>
      </c>
      <c r="AA16" s="29">
        <v>460380</v>
      </c>
      <c r="AB16" s="29">
        <v>0</v>
      </c>
      <c r="AC16" s="29">
        <v>539623.88</v>
      </c>
      <c r="AD16" s="29">
        <v>1063320</v>
      </c>
      <c r="AE16" s="29">
        <v>0</v>
      </c>
      <c r="AF16" s="29">
        <v>1248503.82</v>
      </c>
      <c r="AG16" s="29">
        <v>108280</v>
      </c>
      <c r="AH16" s="29">
        <v>0</v>
      </c>
      <c r="AI16" s="29">
        <v>127135.24</v>
      </c>
      <c r="AJ16" s="29">
        <v>3333420</v>
      </c>
      <c r="AK16" s="29">
        <v>0</v>
      </c>
      <c r="AL16" s="29">
        <v>3907047.41</v>
      </c>
      <c r="AM16" s="29">
        <v>0</v>
      </c>
      <c r="AN16" s="29">
        <v>0</v>
      </c>
      <c r="AO16" s="29">
        <v>0</v>
      </c>
      <c r="AP16" s="29">
        <v>521530</v>
      </c>
      <c r="AQ16" s="29">
        <v>0</v>
      </c>
      <c r="AR16" s="29">
        <v>615571.25</v>
      </c>
      <c r="AS16" s="29">
        <v>719320</v>
      </c>
      <c r="AT16" s="29">
        <v>0</v>
      </c>
      <c r="AU16" s="29">
        <v>900785.68</v>
      </c>
      <c r="AV16" s="29">
        <v>11250</v>
      </c>
      <c r="AW16" s="29">
        <v>0</v>
      </c>
      <c r="AX16" s="29">
        <v>12991.57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409770</v>
      </c>
      <c r="BF16" s="29">
        <v>0</v>
      </c>
      <c r="BG16" s="29">
        <v>514106.43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/>
      <c r="BU16" s="30">
        <f aca="true" t="shared" si="1" ref="BU16:BU24">+C16+F16+I16+L16+O16+R16+U16+X16+AA16+AD16+AG16+AJ16+AM16+AP16+AS16+AV16+AY16+BB16+BE16+BH16+BK16+BN16+BQ16</f>
        <v>43434360</v>
      </c>
      <c r="BV16" s="30">
        <f t="shared" si="0"/>
        <v>0</v>
      </c>
      <c r="BW16" s="30">
        <f t="shared" si="0"/>
        <v>55746734.14000001</v>
      </c>
    </row>
    <row r="17" spans="1:75" ht="15">
      <c r="A17" s="26">
        <f aca="true" t="shared" si="2" ref="A17:A24">A16+1</f>
        <v>103</v>
      </c>
      <c r="B17" s="28" t="s">
        <v>77</v>
      </c>
      <c r="C17" s="29">
        <v>97677360</v>
      </c>
      <c r="D17" s="29">
        <v>0</v>
      </c>
      <c r="E17" s="29">
        <v>162095207.75</v>
      </c>
      <c r="F17" s="29">
        <v>0</v>
      </c>
      <c r="G17" s="29">
        <v>0</v>
      </c>
      <c r="H17" s="29">
        <v>400330.8</v>
      </c>
      <c r="I17" s="29">
        <v>36854790</v>
      </c>
      <c r="J17" s="29">
        <v>0</v>
      </c>
      <c r="K17" s="29">
        <v>80705481.18</v>
      </c>
      <c r="L17" s="29">
        <v>133913310</v>
      </c>
      <c r="M17" s="29">
        <v>0</v>
      </c>
      <c r="N17" s="29">
        <v>232223753.46</v>
      </c>
      <c r="O17" s="29">
        <v>37547640</v>
      </c>
      <c r="P17" s="29">
        <v>0</v>
      </c>
      <c r="Q17" s="29">
        <v>60649703.91</v>
      </c>
      <c r="R17" s="29">
        <v>19685330</v>
      </c>
      <c r="S17" s="29">
        <v>0</v>
      </c>
      <c r="T17" s="29">
        <v>32334466.29</v>
      </c>
      <c r="U17" s="29">
        <v>1395120</v>
      </c>
      <c r="V17" s="29">
        <v>0</v>
      </c>
      <c r="W17" s="29">
        <v>2004044.16</v>
      </c>
      <c r="X17" s="29">
        <v>53888380</v>
      </c>
      <c r="Y17" s="29">
        <v>0</v>
      </c>
      <c r="Z17" s="29">
        <v>83401497.18</v>
      </c>
      <c r="AA17" s="29">
        <v>336347940</v>
      </c>
      <c r="AB17" s="29">
        <v>0</v>
      </c>
      <c r="AC17" s="29">
        <v>421099483.18</v>
      </c>
      <c r="AD17" s="29">
        <v>961347040</v>
      </c>
      <c r="AE17" s="29">
        <v>0</v>
      </c>
      <c r="AF17" s="29">
        <v>1144474238.16</v>
      </c>
      <c r="AG17" s="29">
        <v>766500</v>
      </c>
      <c r="AH17" s="29">
        <v>0</v>
      </c>
      <c r="AI17" s="29">
        <v>1181870.04</v>
      </c>
      <c r="AJ17" s="29">
        <v>293499550</v>
      </c>
      <c r="AK17" s="29">
        <v>0</v>
      </c>
      <c r="AL17" s="29">
        <v>412457915.47</v>
      </c>
      <c r="AM17" s="29">
        <v>1793000</v>
      </c>
      <c r="AN17" s="29">
        <v>0</v>
      </c>
      <c r="AO17" s="29">
        <v>2268364.15</v>
      </c>
      <c r="AP17" s="29">
        <v>6038765.5</v>
      </c>
      <c r="AQ17" s="29">
        <v>0</v>
      </c>
      <c r="AR17" s="29">
        <v>8700960.59</v>
      </c>
      <c r="AS17" s="29">
        <v>10224640</v>
      </c>
      <c r="AT17" s="29">
        <v>0</v>
      </c>
      <c r="AU17" s="29">
        <v>10932663.95</v>
      </c>
      <c r="AV17" s="29">
        <v>1154800</v>
      </c>
      <c r="AW17" s="29">
        <v>0</v>
      </c>
      <c r="AX17" s="29">
        <v>1166600.25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7867400</v>
      </c>
      <c r="BF17" s="29">
        <v>0</v>
      </c>
      <c r="BG17" s="29">
        <v>9087683.12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/>
      <c r="BU17" s="30">
        <f t="shared" si="1"/>
        <v>2000001565.5</v>
      </c>
      <c r="BV17" s="30">
        <f t="shared" si="0"/>
        <v>0</v>
      </c>
      <c r="BW17" s="30">
        <f t="shared" si="0"/>
        <v>2665184263.64</v>
      </c>
    </row>
    <row r="18" spans="1:75" ht="15">
      <c r="A18" s="26">
        <f t="shared" si="2"/>
        <v>104</v>
      </c>
      <c r="B18" s="28" t="s">
        <v>23</v>
      </c>
      <c r="C18" s="29">
        <v>9080200</v>
      </c>
      <c r="D18" s="29">
        <v>0</v>
      </c>
      <c r="E18" s="29">
        <v>17375364.34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37681000</v>
      </c>
      <c r="M18" s="29">
        <v>0</v>
      </c>
      <c r="N18" s="29">
        <v>46617345.71</v>
      </c>
      <c r="O18" s="29">
        <v>10499610</v>
      </c>
      <c r="P18" s="29">
        <v>0</v>
      </c>
      <c r="Q18" s="29">
        <v>23875184.9</v>
      </c>
      <c r="R18" s="29">
        <v>2087090</v>
      </c>
      <c r="S18" s="29">
        <v>0</v>
      </c>
      <c r="T18" s="29">
        <v>6077849.5</v>
      </c>
      <c r="U18" s="29">
        <v>0</v>
      </c>
      <c r="V18" s="29">
        <v>0</v>
      </c>
      <c r="W18" s="29">
        <v>0</v>
      </c>
      <c r="X18" s="29">
        <v>40535660</v>
      </c>
      <c r="Y18" s="29">
        <v>0</v>
      </c>
      <c r="Z18" s="29">
        <v>62962983.16</v>
      </c>
      <c r="AA18" s="29">
        <v>3022700</v>
      </c>
      <c r="AB18" s="29">
        <v>0</v>
      </c>
      <c r="AC18" s="29">
        <v>3336720.12</v>
      </c>
      <c r="AD18" s="29">
        <v>2198850</v>
      </c>
      <c r="AE18" s="29">
        <v>0</v>
      </c>
      <c r="AF18" s="29">
        <v>5386116.24</v>
      </c>
      <c r="AG18" s="29">
        <v>0</v>
      </c>
      <c r="AH18" s="29">
        <v>0</v>
      </c>
      <c r="AI18" s="29">
        <v>222498.78</v>
      </c>
      <c r="AJ18" s="29">
        <v>80186180</v>
      </c>
      <c r="AK18" s="29">
        <v>0</v>
      </c>
      <c r="AL18" s="29">
        <v>134014065.76</v>
      </c>
      <c r="AM18" s="29">
        <v>60000</v>
      </c>
      <c r="AN18" s="29">
        <v>0</v>
      </c>
      <c r="AO18" s="29">
        <v>120000</v>
      </c>
      <c r="AP18" s="29">
        <v>8263062.03</v>
      </c>
      <c r="AQ18" s="29">
        <v>0</v>
      </c>
      <c r="AR18" s="29">
        <v>11314184.48</v>
      </c>
      <c r="AS18" s="29">
        <v>2360530</v>
      </c>
      <c r="AT18" s="29">
        <v>0</v>
      </c>
      <c r="AU18" s="29">
        <v>3761277.29</v>
      </c>
      <c r="AV18" s="29">
        <v>700000</v>
      </c>
      <c r="AW18" s="29">
        <v>0</v>
      </c>
      <c r="AX18" s="29">
        <v>700000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492000</v>
      </c>
      <c r="BF18" s="29">
        <v>0</v>
      </c>
      <c r="BG18" s="29">
        <v>492024.5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/>
      <c r="BU18" s="30">
        <f t="shared" si="1"/>
        <v>197166882.03</v>
      </c>
      <c r="BV18" s="30">
        <f t="shared" si="0"/>
        <v>0</v>
      </c>
      <c r="BW18" s="30">
        <f t="shared" si="0"/>
        <v>316255614.78000003</v>
      </c>
    </row>
    <row r="19" spans="1:75" ht="15">
      <c r="A19" s="26">
        <f t="shared" si="2"/>
        <v>105</v>
      </c>
      <c r="B19" s="28" t="s">
        <v>78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/>
      <c r="BU19" s="30">
        <f t="shared" si="1"/>
        <v>0</v>
      </c>
      <c r="BV19" s="30">
        <f t="shared" si="0"/>
        <v>0</v>
      </c>
      <c r="BW19" s="30">
        <f t="shared" si="0"/>
        <v>0</v>
      </c>
    </row>
    <row r="20" spans="1:75" ht="15">
      <c r="A20" s="26">
        <f t="shared" si="2"/>
        <v>106</v>
      </c>
      <c r="B20" s="28" t="s">
        <v>79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/>
      <c r="BU20" s="30">
        <f t="shared" si="1"/>
        <v>0</v>
      </c>
      <c r="BV20" s="30">
        <f t="shared" si="0"/>
        <v>0</v>
      </c>
      <c r="BW20" s="30">
        <f t="shared" si="0"/>
        <v>0</v>
      </c>
    </row>
    <row r="21" spans="1:75" ht="15">
      <c r="A21" s="26">
        <f t="shared" si="2"/>
        <v>107</v>
      </c>
      <c r="B21" s="28" t="s">
        <v>80</v>
      </c>
      <c r="C21" s="29">
        <v>20141720</v>
      </c>
      <c r="D21" s="29">
        <v>0</v>
      </c>
      <c r="E21" s="29">
        <v>23856088.7</v>
      </c>
      <c r="F21" s="29">
        <v>176020</v>
      </c>
      <c r="G21" s="29">
        <v>0</v>
      </c>
      <c r="H21" s="29">
        <v>228259.67</v>
      </c>
      <c r="I21" s="29">
        <v>664500</v>
      </c>
      <c r="J21" s="29">
        <v>0</v>
      </c>
      <c r="K21" s="29">
        <v>779579.27</v>
      </c>
      <c r="L21" s="29">
        <v>10959310</v>
      </c>
      <c r="M21" s="29">
        <v>0</v>
      </c>
      <c r="N21" s="29">
        <v>13270331.52</v>
      </c>
      <c r="O21" s="29">
        <v>8473990</v>
      </c>
      <c r="P21" s="29">
        <v>0</v>
      </c>
      <c r="Q21" s="29">
        <v>9855604.73</v>
      </c>
      <c r="R21" s="29">
        <v>1676790</v>
      </c>
      <c r="S21" s="29">
        <v>0</v>
      </c>
      <c r="T21" s="29">
        <v>1793171.99</v>
      </c>
      <c r="U21" s="29">
        <v>0</v>
      </c>
      <c r="V21" s="29">
        <v>0</v>
      </c>
      <c r="W21" s="29">
        <v>0</v>
      </c>
      <c r="X21" s="29">
        <v>9284180</v>
      </c>
      <c r="Y21" s="29">
        <v>0</v>
      </c>
      <c r="Z21" s="29">
        <v>10536380.4</v>
      </c>
      <c r="AA21" s="29">
        <v>6440040</v>
      </c>
      <c r="AB21" s="29">
        <v>0</v>
      </c>
      <c r="AC21" s="29">
        <v>7320474.69</v>
      </c>
      <c r="AD21" s="29">
        <v>75720400</v>
      </c>
      <c r="AE21" s="29">
        <v>0</v>
      </c>
      <c r="AF21" s="29">
        <v>88135875.06</v>
      </c>
      <c r="AG21" s="29">
        <v>35490</v>
      </c>
      <c r="AH21" s="29">
        <v>0</v>
      </c>
      <c r="AI21" s="29">
        <v>35490</v>
      </c>
      <c r="AJ21" s="29">
        <v>5553230</v>
      </c>
      <c r="AK21" s="29">
        <v>0</v>
      </c>
      <c r="AL21" s="29">
        <v>6394385.37</v>
      </c>
      <c r="AM21" s="29">
        <v>0</v>
      </c>
      <c r="AN21" s="29">
        <v>0</v>
      </c>
      <c r="AO21" s="29">
        <v>0</v>
      </c>
      <c r="AP21" s="29">
        <v>237820</v>
      </c>
      <c r="AQ21" s="29">
        <v>0</v>
      </c>
      <c r="AR21" s="29">
        <v>283991.62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44120</v>
      </c>
      <c r="AZ21" s="29">
        <v>0</v>
      </c>
      <c r="BA21" s="29">
        <v>44120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/>
      <c r="BU21" s="30">
        <f t="shared" si="1"/>
        <v>139407610</v>
      </c>
      <c r="BV21" s="30">
        <f t="shared" si="0"/>
        <v>0</v>
      </c>
      <c r="BW21" s="30">
        <f t="shared" si="0"/>
        <v>162533753.02</v>
      </c>
    </row>
    <row r="22" spans="1:75" ht="15">
      <c r="A22" s="26">
        <f t="shared" si="2"/>
        <v>108</v>
      </c>
      <c r="B22" s="28" t="s">
        <v>81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/>
      <c r="BU22" s="30">
        <f t="shared" si="1"/>
        <v>0</v>
      </c>
      <c r="BV22" s="30">
        <f t="shared" si="0"/>
        <v>0</v>
      </c>
      <c r="BW22" s="30">
        <f t="shared" si="0"/>
        <v>0</v>
      </c>
    </row>
    <row r="23" spans="1:75" ht="15">
      <c r="A23" s="26">
        <f t="shared" si="2"/>
        <v>109</v>
      </c>
      <c r="B23" s="28" t="s">
        <v>82</v>
      </c>
      <c r="C23" s="29">
        <v>15015210</v>
      </c>
      <c r="D23" s="29">
        <v>0</v>
      </c>
      <c r="E23" s="29">
        <v>28641483.75</v>
      </c>
      <c r="F23" s="29">
        <v>0</v>
      </c>
      <c r="G23" s="29">
        <v>0</v>
      </c>
      <c r="H23" s="29">
        <v>0</v>
      </c>
      <c r="I23" s="29">
        <v>500000</v>
      </c>
      <c r="J23" s="29">
        <v>0</v>
      </c>
      <c r="K23" s="29">
        <v>809381.99</v>
      </c>
      <c r="L23" s="29">
        <v>335000</v>
      </c>
      <c r="M23" s="29">
        <v>0</v>
      </c>
      <c r="N23" s="29">
        <v>1278452.21</v>
      </c>
      <c r="O23" s="29">
        <v>6000</v>
      </c>
      <c r="P23" s="29">
        <v>0</v>
      </c>
      <c r="Q23" s="29">
        <v>528859.4</v>
      </c>
      <c r="R23" s="29">
        <v>15000</v>
      </c>
      <c r="S23" s="29">
        <v>0</v>
      </c>
      <c r="T23" s="29">
        <v>15000</v>
      </c>
      <c r="U23" s="29">
        <v>0</v>
      </c>
      <c r="V23" s="29">
        <v>0</v>
      </c>
      <c r="W23" s="29">
        <v>0</v>
      </c>
      <c r="X23" s="29">
        <v>1537000</v>
      </c>
      <c r="Y23" s="29">
        <v>0</v>
      </c>
      <c r="Z23" s="29">
        <v>2668851.6</v>
      </c>
      <c r="AA23" s="29">
        <v>512710</v>
      </c>
      <c r="AB23" s="29">
        <v>0</v>
      </c>
      <c r="AC23" s="29">
        <v>512710</v>
      </c>
      <c r="AD23" s="29">
        <v>57000</v>
      </c>
      <c r="AE23" s="29">
        <v>0</v>
      </c>
      <c r="AF23" s="29">
        <v>98548</v>
      </c>
      <c r="AG23" s="29">
        <v>0</v>
      </c>
      <c r="AH23" s="29">
        <v>0</v>
      </c>
      <c r="AI23" s="29">
        <v>0</v>
      </c>
      <c r="AJ23" s="29">
        <v>314000</v>
      </c>
      <c r="AK23" s="29">
        <v>0</v>
      </c>
      <c r="AL23" s="29">
        <v>542972.2</v>
      </c>
      <c r="AM23" s="29">
        <v>0</v>
      </c>
      <c r="AN23" s="29">
        <v>0</v>
      </c>
      <c r="AO23" s="29">
        <v>0</v>
      </c>
      <c r="AP23" s="29">
        <v>8000</v>
      </c>
      <c r="AQ23" s="29">
        <v>0</v>
      </c>
      <c r="AR23" s="29">
        <v>8000</v>
      </c>
      <c r="AS23" s="29">
        <v>6000</v>
      </c>
      <c r="AT23" s="29">
        <v>0</v>
      </c>
      <c r="AU23" s="29">
        <v>6084.5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/>
      <c r="BU23" s="30">
        <f t="shared" si="1"/>
        <v>18305920</v>
      </c>
      <c r="BV23" s="30">
        <f t="shared" si="0"/>
        <v>0</v>
      </c>
      <c r="BW23" s="30">
        <f t="shared" si="0"/>
        <v>35110343.65</v>
      </c>
    </row>
    <row r="24" spans="1:75" ht="15">
      <c r="A24" s="26">
        <f t="shared" si="2"/>
        <v>110</v>
      </c>
      <c r="B24" s="28" t="s">
        <v>83</v>
      </c>
      <c r="C24" s="29">
        <v>70709345</v>
      </c>
      <c r="D24" s="29">
        <v>27426832</v>
      </c>
      <c r="E24" s="29">
        <v>45679018.67</v>
      </c>
      <c r="F24" s="29">
        <v>0</v>
      </c>
      <c r="G24" s="29">
        <v>0</v>
      </c>
      <c r="H24" s="29">
        <v>0</v>
      </c>
      <c r="I24" s="29">
        <v>90000</v>
      </c>
      <c r="J24" s="29">
        <v>0</v>
      </c>
      <c r="K24" s="29">
        <v>99461.76</v>
      </c>
      <c r="L24" s="29">
        <v>16000</v>
      </c>
      <c r="M24" s="29">
        <v>0</v>
      </c>
      <c r="N24" s="29">
        <v>21220</v>
      </c>
      <c r="O24" s="29">
        <v>440000</v>
      </c>
      <c r="P24" s="29">
        <v>0</v>
      </c>
      <c r="Q24" s="29">
        <v>804859.44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25000</v>
      </c>
      <c r="Y24" s="29">
        <v>0</v>
      </c>
      <c r="Z24" s="29">
        <v>571155.9</v>
      </c>
      <c r="AA24" s="29">
        <v>14000</v>
      </c>
      <c r="AB24" s="29">
        <v>0</v>
      </c>
      <c r="AC24" s="29">
        <v>15973.55</v>
      </c>
      <c r="AD24" s="29">
        <v>180000</v>
      </c>
      <c r="AE24" s="29">
        <v>0</v>
      </c>
      <c r="AF24" s="29">
        <v>180000</v>
      </c>
      <c r="AG24" s="29">
        <v>1000</v>
      </c>
      <c r="AH24" s="29">
        <v>0</v>
      </c>
      <c r="AI24" s="29">
        <v>1000</v>
      </c>
      <c r="AJ24" s="29">
        <v>0</v>
      </c>
      <c r="AK24" s="29">
        <v>0</v>
      </c>
      <c r="AL24" s="29">
        <v>0</v>
      </c>
      <c r="AM24" s="29">
        <v>10000</v>
      </c>
      <c r="AN24" s="29">
        <v>0</v>
      </c>
      <c r="AO24" s="29">
        <v>10000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363512400</v>
      </c>
      <c r="BI24" s="29">
        <v>0</v>
      </c>
      <c r="BJ24" s="29">
        <v>18000000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/>
      <c r="BU24" s="30">
        <f t="shared" si="1"/>
        <v>434997745</v>
      </c>
      <c r="BV24" s="30">
        <f t="shared" si="0"/>
        <v>27426832</v>
      </c>
      <c r="BW24" s="30">
        <f t="shared" si="0"/>
        <v>65382689.31999999</v>
      </c>
    </row>
    <row r="25" spans="1:75" s="33" customFormat="1" ht="15.75" thickBot="1">
      <c r="A25" s="71">
        <v>100</v>
      </c>
      <c r="B25" s="31" t="s">
        <v>84</v>
      </c>
      <c r="C25" s="32">
        <f aca="true" t="shared" si="3" ref="C25:BN25">SUM(C15:C24)</f>
        <v>475742237.01</v>
      </c>
      <c r="D25" s="32">
        <f t="shared" si="3"/>
        <v>27426832</v>
      </c>
      <c r="E25" s="32">
        <f t="shared" si="3"/>
        <v>570046928.6899999</v>
      </c>
      <c r="F25" s="32">
        <f t="shared" si="3"/>
        <v>2076020</v>
      </c>
      <c r="G25" s="32">
        <f t="shared" si="3"/>
        <v>0</v>
      </c>
      <c r="H25" s="32">
        <f t="shared" si="3"/>
        <v>3066227.1</v>
      </c>
      <c r="I25" s="32">
        <f t="shared" si="3"/>
        <v>151860390</v>
      </c>
      <c r="J25" s="32">
        <f t="shared" si="3"/>
        <v>0</v>
      </c>
      <c r="K25" s="32">
        <f t="shared" si="3"/>
        <v>211545167.86</v>
      </c>
      <c r="L25" s="32">
        <f t="shared" si="3"/>
        <v>289704620</v>
      </c>
      <c r="M25" s="32">
        <f t="shared" si="3"/>
        <v>0</v>
      </c>
      <c r="N25" s="32">
        <f t="shared" si="3"/>
        <v>412222971.98999995</v>
      </c>
      <c r="O25" s="32">
        <f t="shared" si="3"/>
        <v>86352990</v>
      </c>
      <c r="P25" s="32">
        <f t="shared" si="3"/>
        <v>0</v>
      </c>
      <c r="Q25" s="32">
        <f t="shared" si="3"/>
        <v>128371540.7</v>
      </c>
      <c r="R25" s="32">
        <f t="shared" si="3"/>
        <v>25068720</v>
      </c>
      <c r="S25" s="32">
        <f t="shared" si="3"/>
        <v>0</v>
      </c>
      <c r="T25" s="32">
        <f t="shared" si="3"/>
        <v>42004497.95</v>
      </c>
      <c r="U25" s="32">
        <f t="shared" si="3"/>
        <v>1995120</v>
      </c>
      <c r="V25" s="32">
        <f t="shared" si="3"/>
        <v>0</v>
      </c>
      <c r="W25" s="32">
        <f t="shared" si="3"/>
        <v>2674139.52</v>
      </c>
      <c r="X25" s="32">
        <f t="shared" si="3"/>
        <v>124270220</v>
      </c>
      <c r="Y25" s="32">
        <f t="shared" si="3"/>
        <v>0</v>
      </c>
      <c r="Z25" s="32">
        <f t="shared" si="3"/>
        <v>182834264.91</v>
      </c>
      <c r="AA25" s="32">
        <f t="shared" si="3"/>
        <v>351587390</v>
      </c>
      <c r="AB25" s="32">
        <f t="shared" si="3"/>
        <v>0</v>
      </c>
      <c r="AC25" s="32">
        <f t="shared" si="3"/>
        <v>438126457.35</v>
      </c>
      <c r="AD25" s="32">
        <f t="shared" si="3"/>
        <v>1052403290</v>
      </c>
      <c r="AE25" s="32">
        <f t="shared" si="3"/>
        <v>0</v>
      </c>
      <c r="AF25" s="32">
        <f t="shared" si="3"/>
        <v>1252747545.15</v>
      </c>
      <c r="AG25" s="32">
        <f t="shared" si="3"/>
        <v>2102990</v>
      </c>
      <c r="AH25" s="32">
        <f t="shared" si="3"/>
        <v>0</v>
      </c>
      <c r="AI25" s="32">
        <f t="shared" si="3"/>
        <v>2894615.7099999995</v>
      </c>
      <c r="AJ25" s="32">
        <f t="shared" si="3"/>
        <v>463297580</v>
      </c>
      <c r="AK25" s="32">
        <f t="shared" si="3"/>
        <v>0</v>
      </c>
      <c r="AL25" s="32">
        <f t="shared" si="3"/>
        <v>645972687.8900001</v>
      </c>
      <c r="AM25" s="32">
        <f t="shared" si="3"/>
        <v>1863000</v>
      </c>
      <c r="AN25" s="32">
        <f t="shared" si="3"/>
        <v>0</v>
      </c>
      <c r="AO25" s="32">
        <f t="shared" si="3"/>
        <v>2398364.15</v>
      </c>
      <c r="AP25" s="32">
        <f t="shared" si="3"/>
        <v>20947647.53</v>
      </c>
      <c r="AQ25" s="32">
        <f t="shared" si="3"/>
        <v>0</v>
      </c>
      <c r="AR25" s="32">
        <f t="shared" si="3"/>
        <v>27399910.26</v>
      </c>
      <c r="AS25" s="32">
        <f t="shared" si="3"/>
        <v>22001170</v>
      </c>
      <c r="AT25" s="32">
        <f t="shared" si="3"/>
        <v>0</v>
      </c>
      <c r="AU25" s="32">
        <f t="shared" si="3"/>
        <v>25445880.79</v>
      </c>
      <c r="AV25" s="32">
        <f t="shared" si="3"/>
        <v>2004800</v>
      </c>
      <c r="AW25" s="32">
        <f t="shared" si="3"/>
        <v>0</v>
      </c>
      <c r="AX25" s="32">
        <f t="shared" si="3"/>
        <v>2030119.32</v>
      </c>
      <c r="AY25" s="32">
        <f t="shared" si="3"/>
        <v>44120</v>
      </c>
      <c r="AZ25" s="32">
        <f t="shared" si="3"/>
        <v>0</v>
      </c>
      <c r="BA25" s="32">
        <f t="shared" si="3"/>
        <v>44120</v>
      </c>
      <c r="BB25" s="32">
        <f t="shared" si="3"/>
        <v>0</v>
      </c>
      <c r="BC25" s="32">
        <f t="shared" si="3"/>
        <v>0</v>
      </c>
      <c r="BD25" s="32">
        <f t="shared" si="3"/>
        <v>0</v>
      </c>
      <c r="BE25" s="32">
        <f t="shared" si="3"/>
        <v>15229420</v>
      </c>
      <c r="BF25" s="32">
        <f t="shared" si="3"/>
        <v>0</v>
      </c>
      <c r="BG25" s="32">
        <f t="shared" si="3"/>
        <v>18252554.45</v>
      </c>
      <c r="BH25" s="32">
        <f t="shared" si="3"/>
        <v>363512400</v>
      </c>
      <c r="BI25" s="32">
        <f t="shared" si="3"/>
        <v>0</v>
      </c>
      <c r="BJ25" s="32">
        <f t="shared" si="3"/>
        <v>18000000</v>
      </c>
      <c r="BK25" s="32">
        <f t="shared" si="3"/>
        <v>0</v>
      </c>
      <c r="BL25" s="32">
        <f t="shared" si="3"/>
        <v>0</v>
      </c>
      <c r="BM25" s="32">
        <f t="shared" si="3"/>
        <v>0</v>
      </c>
      <c r="BN25" s="32">
        <f t="shared" si="3"/>
        <v>0</v>
      </c>
      <c r="BO25" s="32">
        <f aca="true" t="shared" si="4" ref="BO25:BW25">SUM(BO15:BO24)</f>
        <v>0</v>
      </c>
      <c r="BP25" s="32">
        <f t="shared" si="4"/>
        <v>0</v>
      </c>
      <c r="BQ25" s="32">
        <f t="shared" si="4"/>
        <v>0</v>
      </c>
      <c r="BR25" s="32">
        <f t="shared" si="4"/>
        <v>0</v>
      </c>
      <c r="BS25" s="32">
        <f t="shared" si="4"/>
        <v>0</v>
      </c>
      <c r="BT25" s="32"/>
      <c r="BU25" s="32">
        <f t="shared" si="4"/>
        <v>3452064124.5400004</v>
      </c>
      <c r="BV25" s="32">
        <f t="shared" si="4"/>
        <v>27426832</v>
      </c>
      <c r="BW25" s="32">
        <f t="shared" si="4"/>
        <v>3986077993.79</v>
      </c>
    </row>
    <row r="26" spans="1:75" ht="13.5" thickTop="1">
      <c r="A26" s="1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ht="12.75">
      <c r="A27" s="50"/>
      <c r="B27" s="48" t="s">
        <v>85</v>
      </c>
      <c r="C27" s="44"/>
      <c r="D27" s="45"/>
      <c r="E27" s="45"/>
      <c r="F27" s="4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44"/>
      <c r="S27" s="45"/>
      <c r="T27" s="45"/>
      <c r="U27" s="4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44"/>
      <c r="AH27" s="45"/>
      <c r="AI27" s="45"/>
      <c r="AJ27" s="4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44"/>
      <c r="AW27" s="45"/>
      <c r="AX27" s="45"/>
      <c r="AY27" s="4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44"/>
      <c r="BL27" s="45"/>
      <c r="BM27" s="45"/>
      <c r="BN27" s="45"/>
      <c r="BO27" s="25"/>
      <c r="BP27" s="25"/>
      <c r="BQ27" s="25"/>
      <c r="BR27" s="25"/>
      <c r="BS27" s="25"/>
      <c r="BT27" s="25"/>
      <c r="BU27" s="25"/>
      <c r="BV27" s="25"/>
      <c r="BW27" s="25"/>
    </row>
    <row r="28" spans="1:75" ht="15">
      <c r="A28" s="26">
        <v>201</v>
      </c>
      <c r="B28" s="28" t="s">
        <v>86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/>
      <c r="BU28" s="30">
        <f>+C28+F28+I28+L28+O28+R28+U28+X28+AA28+AD28+AG28+AJ28+AM28+AP28+AS28+AV28+AY28+BB28+BE28+BH28+BK28+BN28+BQ28</f>
        <v>0</v>
      </c>
      <c r="BV28" s="30">
        <f aca="true" t="shared" si="5" ref="BV28:BW32">+D28+G28+J28+M28+P28+S28+V28+Y28+AB28+AE28+AH28+AK28+AN28+AQ28+AT28+AW28+AZ28+BC28+BF28+BI28+BL28+BO28+BR28</f>
        <v>0</v>
      </c>
      <c r="BW28" s="30">
        <f t="shared" si="5"/>
        <v>0</v>
      </c>
    </row>
    <row r="29" spans="1:75" ht="15">
      <c r="A29" s="26">
        <f>A28+1</f>
        <v>202</v>
      </c>
      <c r="B29" s="28" t="s">
        <v>87</v>
      </c>
      <c r="C29" s="29">
        <v>306955353.75</v>
      </c>
      <c r="D29" s="29">
        <v>0</v>
      </c>
      <c r="E29" s="29">
        <v>523473440.98</v>
      </c>
      <c r="F29" s="29">
        <v>0</v>
      </c>
      <c r="G29" s="29">
        <v>0</v>
      </c>
      <c r="H29" s="29">
        <v>2408169.47</v>
      </c>
      <c r="I29" s="29">
        <v>8184941.76</v>
      </c>
      <c r="J29" s="29">
        <v>0</v>
      </c>
      <c r="K29" s="29">
        <v>10898691.9</v>
      </c>
      <c r="L29" s="29">
        <v>39874949.36</v>
      </c>
      <c r="M29" s="29">
        <v>0</v>
      </c>
      <c r="N29" s="29">
        <v>279196413.32</v>
      </c>
      <c r="O29" s="29">
        <v>147757250.5</v>
      </c>
      <c r="P29" s="29">
        <v>0</v>
      </c>
      <c r="Q29" s="29">
        <v>206064977.62</v>
      </c>
      <c r="R29" s="29">
        <v>44505700.12</v>
      </c>
      <c r="S29" s="29">
        <v>0</v>
      </c>
      <c r="T29" s="29">
        <v>149951169.32</v>
      </c>
      <c r="U29" s="29">
        <v>600000</v>
      </c>
      <c r="V29" s="29">
        <v>0</v>
      </c>
      <c r="W29" s="29">
        <v>600000</v>
      </c>
      <c r="X29" s="29">
        <v>213364211.3</v>
      </c>
      <c r="Y29" s="29">
        <v>0</v>
      </c>
      <c r="Z29" s="29">
        <v>486352045.16</v>
      </c>
      <c r="AA29" s="29">
        <v>61082392.47</v>
      </c>
      <c r="AB29" s="29">
        <v>0</v>
      </c>
      <c r="AC29" s="29">
        <v>130376833.67</v>
      </c>
      <c r="AD29" s="29">
        <v>905688767.16</v>
      </c>
      <c r="AE29" s="29">
        <v>0</v>
      </c>
      <c r="AF29" s="29">
        <v>1760944482.1</v>
      </c>
      <c r="AG29" s="29">
        <v>4398000</v>
      </c>
      <c r="AH29" s="29">
        <v>0</v>
      </c>
      <c r="AI29" s="29">
        <v>5502818.92</v>
      </c>
      <c r="AJ29" s="29">
        <v>58902536.56</v>
      </c>
      <c r="AK29" s="29">
        <v>0</v>
      </c>
      <c r="AL29" s="29">
        <v>126126750.25</v>
      </c>
      <c r="AM29" s="29">
        <v>350000</v>
      </c>
      <c r="AN29" s="29">
        <v>0</v>
      </c>
      <c r="AO29" s="29">
        <v>485064.95</v>
      </c>
      <c r="AP29" s="29">
        <v>2163500.18</v>
      </c>
      <c r="AQ29" s="29">
        <v>0</v>
      </c>
      <c r="AR29" s="29">
        <v>7209618.75</v>
      </c>
      <c r="AS29" s="29">
        <v>7776000</v>
      </c>
      <c r="AT29" s="29">
        <v>0</v>
      </c>
      <c r="AU29" s="29">
        <v>7941062.93</v>
      </c>
      <c r="AV29" s="29">
        <v>130550</v>
      </c>
      <c r="AW29" s="29">
        <v>0</v>
      </c>
      <c r="AX29" s="29">
        <v>244726.84</v>
      </c>
      <c r="AY29" s="29">
        <v>4390134.13</v>
      </c>
      <c r="AZ29" s="29">
        <v>0</v>
      </c>
      <c r="BA29" s="29">
        <v>5328159.95</v>
      </c>
      <c r="BB29" s="29">
        <v>0</v>
      </c>
      <c r="BC29" s="29">
        <v>0</v>
      </c>
      <c r="BD29" s="29">
        <v>0</v>
      </c>
      <c r="BE29" s="29">
        <v>20000</v>
      </c>
      <c r="BF29" s="29">
        <v>0</v>
      </c>
      <c r="BG29" s="29">
        <v>20000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/>
      <c r="BU29" s="30">
        <f>+C29+F29+I29+L29+O29+R29+U29+X29+AA29+AD29+AG29+AJ29+AM29+AP29+AS29+AV29+AY29+BB29+BE29+BH29+BK29+BN29+BQ29</f>
        <v>1806144287.2900002</v>
      </c>
      <c r="BV29" s="30">
        <f t="shared" si="5"/>
        <v>0</v>
      </c>
      <c r="BW29" s="30">
        <f t="shared" si="5"/>
        <v>3703124426.1299996</v>
      </c>
    </row>
    <row r="30" spans="1:75" ht="15">
      <c r="A30" s="26">
        <f>A29+1</f>
        <v>203</v>
      </c>
      <c r="B30" s="28" t="s">
        <v>88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510426.56</v>
      </c>
      <c r="I30" s="29">
        <v>0</v>
      </c>
      <c r="J30" s="29">
        <v>0</v>
      </c>
      <c r="K30" s="29">
        <v>0</v>
      </c>
      <c r="L30" s="29">
        <v>2500000</v>
      </c>
      <c r="M30" s="29">
        <v>0</v>
      </c>
      <c r="N30" s="29">
        <v>4304855.4</v>
      </c>
      <c r="O30" s="29">
        <v>18149053.48</v>
      </c>
      <c r="P30" s="29">
        <v>0</v>
      </c>
      <c r="Q30" s="29">
        <v>24990913.27</v>
      </c>
      <c r="R30" s="29">
        <v>5700000</v>
      </c>
      <c r="S30" s="29">
        <v>0</v>
      </c>
      <c r="T30" s="29">
        <v>11873144.52</v>
      </c>
      <c r="U30" s="29">
        <v>10000</v>
      </c>
      <c r="V30" s="29">
        <v>0</v>
      </c>
      <c r="W30" s="29">
        <v>10000</v>
      </c>
      <c r="X30" s="29">
        <v>637325</v>
      </c>
      <c r="Y30" s="29">
        <v>0</v>
      </c>
      <c r="Z30" s="29">
        <v>5708912</v>
      </c>
      <c r="AA30" s="29">
        <v>1505000</v>
      </c>
      <c r="AB30" s="29">
        <v>0</v>
      </c>
      <c r="AC30" s="29">
        <v>36287959.68</v>
      </c>
      <c r="AD30" s="29">
        <v>211075300.91</v>
      </c>
      <c r="AE30" s="29">
        <v>0</v>
      </c>
      <c r="AF30" s="29">
        <v>374872902.07</v>
      </c>
      <c r="AG30" s="29">
        <v>0</v>
      </c>
      <c r="AH30" s="29">
        <v>0</v>
      </c>
      <c r="AI30" s="29">
        <v>0</v>
      </c>
      <c r="AJ30" s="29">
        <v>3750000</v>
      </c>
      <c r="AK30" s="29">
        <v>0</v>
      </c>
      <c r="AL30" s="29">
        <v>3813885.71</v>
      </c>
      <c r="AM30" s="29">
        <v>0</v>
      </c>
      <c r="AN30" s="29">
        <v>0</v>
      </c>
      <c r="AO30" s="29">
        <v>0</v>
      </c>
      <c r="AP30" s="29">
        <v>29846597.75</v>
      </c>
      <c r="AQ30" s="29">
        <v>0</v>
      </c>
      <c r="AR30" s="29">
        <v>31789852.79</v>
      </c>
      <c r="AS30" s="29">
        <v>600000</v>
      </c>
      <c r="AT30" s="29">
        <v>0</v>
      </c>
      <c r="AU30" s="29">
        <v>1100000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/>
      <c r="BU30" s="30">
        <f>+C30+F30+I30+L30+O30+R30+U30+X30+AA30+AD30+AG30+AJ30+AM30+AP30+AS30+AV30+AY30+BB30+BE30+BH30+BK30+BN30+BQ30</f>
        <v>273773277.14</v>
      </c>
      <c r="BV30" s="30">
        <f t="shared" si="5"/>
        <v>0</v>
      </c>
      <c r="BW30" s="30">
        <f t="shared" si="5"/>
        <v>495262852</v>
      </c>
    </row>
    <row r="31" spans="1:75" ht="15">
      <c r="A31" s="26">
        <f>A30+1</f>
        <v>204</v>
      </c>
      <c r="B31" s="28" t="s">
        <v>89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/>
      <c r="BU31" s="30">
        <f>+C31+F31+I31+L31+O31+R31+U31+X31+AA31+AD31+AG31+AJ31+AM31+AP31+AS31+AV31+AY31+BB31+BE31+BH31+BK31+BN31+BQ31</f>
        <v>0</v>
      </c>
      <c r="BV31" s="30">
        <f t="shared" si="5"/>
        <v>0</v>
      </c>
      <c r="BW31" s="30">
        <f t="shared" si="5"/>
        <v>0</v>
      </c>
    </row>
    <row r="32" spans="1:75" ht="15">
      <c r="A32" s="26">
        <f>A31+1</f>
        <v>205</v>
      </c>
      <c r="B32" s="28" t="s">
        <v>90</v>
      </c>
      <c r="C32" s="29">
        <v>258918455.32</v>
      </c>
      <c r="D32" s="29">
        <v>255805455.32</v>
      </c>
      <c r="E32" s="29">
        <v>3113000</v>
      </c>
      <c r="F32" s="29">
        <v>0</v>
      </c>
      <c r="G32" s="29">
        <v>0</v>
      </c>
      <c r="H32" s="29">
        <v>0</v>
      </c>
      <c r="I32" s="29">
        <v>10823.63</v>
      </c>
      <c r="J32" s="29">
        <v>10823.63</v>
      </c>
      <c r="K32" s="29">
        <v>0</v>
      </c>
      <c r="L32" s="29">
        <v>120999653.77</v>
      </c>
      <c r="M32" s="29">
        <v>120999653.77</v>
      </c>
      <c r="N32" s="29">
        <v>0</v>
      </c>
      <c r="O32" s="29">
        <v>266961371.88</v>
      </c>
      <c r="P32" s="29">
        <v>266961371.88</v>
      </c>
      <c r="Q32" s="29">
        <v>0</v>
      </c>
      <c r="R32" s="29">
        <v>47150000</v>
      </c>
      <c r="S32" s="29">
        <v>47150000</v>
      </c>
      <c r="T32" s="29">
        <v>0</v>
      </c>
      <c r="U32" s="29">
        <v>0</v>
      </c>
      <c r="V32" s="29">
        <v>0</v>
      </c>
      <c r="W32" s="29">
        <v>0</v>
      </c>
      <c r="X32" s="29">
        <v>342747475.93</v>
      </c>
      <c r="Y32" s="29">
        <v>316217475.93</v>
      </c>
      <c r="Z32" s="29">
        <v>26737237.52</v>
      </c>
      <c r="AA32" s="29">
        <v>69800000</v>
      </c>
      <c r="AB32" s="29">
        <v>69800000</v>
      </c>
      <c r="AC32" s="29">
        <v>0</v>
      </c>
      <c r="AD32" s="29">
        <v>1132922048.2</v>
      </c>
      <c r="AE32" s="29">
        <v>1132922048.2</v>
      </c>
      <c r="AF32" s="29">
        <v>0</v>
      </c>
      <c r="AG32" s="29">
        <v>0</v>
      </c>
      <c r="AH32" s="29">
        <v>0</v>
      </c>
      <c r="AI32" s="29">
        <v>0</v>
      </c>
      <c r="AJ32" s="29">
        <v>84529149.91</v>
      </c>
      <c r="AK32" s="29">
        <v>84529149.91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10645000</v>
      </c>
      <c r="AZ32" s="29">
        <v>10645000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/>
      <c r="BU32" s="30">
        <f>+C32+F32+I32+L32+O32+R32+U32+X32+AA32+AD32+AG32+AJ32+AM32+AP32+AS32+AV32+AY32+BB32+BE32+BH32+BK32+BN32+BQ32</f>
        <v>2334683978.64</v>
      </c>
      <c r="BV32" s="30">
        <f t="shared" si="5"/>
        <v>2305040978.64</v>
      </c>
      <c r="BW32" s="30">
        <f t="shared" si="5"/>
        <v>29850237.52</v>
      </c>
    </row>
    <row r="33" spans="1:75" s="33" customFormat="1" ht="15.75" thickBot="1">
      <c r="A33" s="71">
        <v>200</v>
      </c>
      <c r="B33" s="31" t="s">
        <v>91</v>
      </c>
      <c r="C33" s="32">
        <f aca="true" t="shared" si="6" ref="C33:BN33">SUM(C28:C32)</f>
        <v>565873809.0699999</v>
      </c>
      <c r="D33" s="32">
        <f t="shared" si="6"/>
        <v>255805455.32</v>
      </c>
      <c r="E33" s="32">
        <f t="shared" si="6"/>
        <v>526586440.98</v>
      </c>
      <c r="F33" s="32">
        <f t="shared" si="6"/>
        <v>0</v>
      </c>
      <c r="G33" s="32">
        <f t="shared" si="6"/>
        <v>0</v>
      </c>
      <c r="H33" s="32">
        <f t="shared" si="6"/>
        <v>2918596.0300000003</v>
      </c>
      <c r="I33" s="32">
        <f t="shared" si="6"/>
        <v>8195765.39</v>
      </c>
      <c r="J33" s="32">
        <f t="shared" si="6"/>
        <v>10823.63</v>
      </c>
      <c r="K33" s="32">
        <f t="shared" si="6"/>
        <v>10898691.9</v>
      </c>
      <c r="L33" s="32">
        <f t="shared" si="6"/>
        <v>163374603.13</v>
      </c>
      <c r="M33" s="32">
        <f t="shared" si="6"/>
        <v>120999653.77</v>
      </c>
      <c r="N33" s="32">
        <f t="shared" si="6"/>
        <v>283501268.71999997</v>
      </c>
      <c r="O33" s="32">
        <f t="shared" si="6"/>
        <v>432867675.86</v>
      </c>
      <c r="P33" s="32">
        <f t="shared" si="6"/>
        <v>266961371.88</v>
      </c>
      <c r="Q33" s="32">
        <f t="shared" si="6"/>
        <v>231055890.89000002</v>
      </c>
      <c r="R33" s="32">
        <f t="shared" si="6"/>
        <v>97355700.12</v>
      </c>
      <c r="S33" s="32">
        <f t="shared" si="6"/>
        <v>47150000</v>
      </c>
      <c r="T33" s="32">
        <f t="shared" si="6"/>
        <v>161824313.84</v>
      </c>
      <c r="U33" s="32">
        <f t="shared" si="6"/>
        <v>610000</v>
      </c>
      <c r="V33" s="32">
        <f t="shared" si="6"/>
        <v>0</v>
      </c>
      <c r="W33" s="32">
        <f t="shared" si="6"/>
        <v>610000</v>
      </c>
      <c r="X33" s="32">
        <f t="shared" si="6"/>
        <v>556749012.23</v>
      </c>
      <c r="Y33" s="32">
        <f t="shared" si="6"/>
        <v>316217475.93</v>
      </c>
      <c r="Z33" s="32">
        <f t="shared" si="6"/>
        <v>518798194.68</v>
      </c>
      <c r="AA33" s="32">
        <f t="shared" si="6"/>
        <v>132387392.47</v>
      </c>
      <c r="AB33" s="32">
        <f t="shared" si="6"/>
        <v>69800000</v>
      </c>
      <c r="AC33" s="32">
        <f t="shared" si="6"/>
        <v>166664793.35</v>
      </c>
      <c r="AD33" s="32">
        <f t="shared" si="6"/>
        <v>2249686116.27</v>
      </c>
      <c r="AE33" s="32">
        <f t="shared" si="6"/>
        <v>1132922048.2</v>
      </c>
      <c r="AF33" s="32">
        <f t="shared" si="6"/>
        <v>2135817384.1699998</v>
      </c>
      <c r="AG33" s="32">
        <f t="shared" si="6"/>
        <v>4398000</v>
      </c>
      <c r="AH33" s="32">
        <f t="shared" si="6"/>
        <v>0</v>
      </c>
      <c r="AI33" s="32">
        <f t="shared" si="6"/>
        <v>5502818.92</v>
      </c>
      <c r="AJ33" s="32">
        <f t="shared" si="6"/>
        <v>147181686.47</v>
      </c>
      <c r="AK33" s="32">
        <f t="shared" si="6"/>
        <v>84529149.91</v>
      </c>
      <c r="AL33" s="32">
        <f t="shared" si="6"/>
        <v>129940635.96</v>
      </c>
      <c r="AM33" s="32">
        <f t="shared" si="6"/>
        <v>350000</v>
      </c>
      <c r="AN33" s="32">
        <f t="shared" si="6"/>
        <v>0</v>
      </c>
      <c r="AO33" s="32">
        <f t="shared" si="6"/>
        <v>485064.95</v>
      </c>
      <c r="AP33" s="32">
        <f t="shared" si="6"/>
        <v>32010097.93</v>
      </c>
      <c r="AQ33" s="32">
        <f t="shared" si="6"/>
        <v>0</v>
      </c>
      <c r="AR33" s="32">
        <f t="shared" si="6"/>
        <v>38999471.54</v>
      </c>
      <c r="AS33" s="32">
        <f t="shared" si="6"/>
        <v>8376000</v>
      </c>
      <c r="AT33" s="32">
        <f t="shared" si="6"/>
        <v>0</v>
      </c>
      <c r="AU33" s="32">
        <f t="shared" si="6"/>
        <v>9041062.93</v>
      </c>
      <c r="AV33" s="32">
        <f t="shared" si="6"/>
        <v>130550</v>
      </c>
      <c r="AW33" s="32">
        <f t="shared" si="6"/>
        <v>0</v>
      </c>
      <c r="AX33" s="32">
        <f t="shared" si="6"/>
        <v>244726.84</v>
      </c>
      <c r="AY33" s="32">
        <f t="shared" si="6"/>
        <v>15035134.129999999</v>
      </c>
      <c r="AZ33" s="32">
        <f t="shared" si="6"/>
        <v>10645000</v>
      </c>
      <c r="BA33" s="32">
        <f t="shared" si="6"/>
        <v>5328159.95</v>
      </c>
      <c r="BB33" s="32">
        <f t="shared" si="6"/>
        <v>0</v>
      </c>
      <c r="BC33" s="32">
        <f t="shared" si="6"/>
        <v>0</v>
      </c>
      <c r="BD33" s="32">
        <f t="shared" si="6"/>
        <v>0</v>
      </c>
      <c r="BE33" s="32">
        <f t="shared" si="6"/>
        <v>20000</v>
      </c>
      <c r="BF33" s="32">
        <f t="shared" si="6"/>
        <v>0</v>
      </c>
      <c r="BG33" s="32">
        <f t="shared" si="6"/>
        <v>20000</v>
      </c>
      <c r="BH33" s="32">
        <f t="shared" si="6"/>
        <v>0</v>
      </c>
      <c r="BI33" s="32">
        <f t="shared" si="6"/>
        <v>0</v>
      </c>
      <c r="BJ33" s="32">
        <f t="shared" si="6"/>
        <v>0</v>
      </c>
      <c r="BK33" s="32">
        <f t="shared" si="6"/>
        <v>0</v>
      </c>
      <c r="BL33" s="32">
        <f t="shared" si="6"/>
        <v>0</v>
      </c>
      <c r="BM33" s="32">
        <f t="shared" si="6"/>
        <v>0</v>
      </c>
      <c r="BN33" s="32">
        <f t="shared" si="6"/>
        <v>0</v>
      </c>
      <c r="BO33" s="32">
        <f aca="true" t="shared" si="7" ref="BO33:BW33">SUM(BO28:BO32)</f>
        <v>0</v>
      </c>
      <c r="BP33" s="32">
        <f t="shared" si="7"/>
        <v>0</v>
      </c>
      <c r="BQ33" s="32">
        <f t="shared" si="7"/>
        <v>0</v>
      </c>
      <c r="BR33" s="32">
        <f t="shared" si="7"/>
        <v>0</v>
      </c>
      <c r="BS33" s="32">
        <f t="shared" si="7"/>
        <v>0</v>
      </c>
      <c r="BT33" s="32"/>
      <c r="BU33" s="32">
        <f t="shared" si="7"/>
        <v>4414601543.07</v>
      </c>
      <c r="BV33" s="32">
        <f t="shared" si="7"/>
        <v>2305040978.64</v>
      </c>
      <c r="BW33" s="32">
        <f t="shared" si="7"/>
        <v>4228237515.6499996</v>
      </c>
    </row>
    <row r="34" spans="1:75" ht="13.5" thickTop="1">
      <c r="A34" s="1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</row>
    <row r="35" spans="1:75" ht="12.75">
      <c r="A35" s="50"/>
      <c r="B35" s="48" t="s">
        <v>92</v>
      </c>
      <c r="C35" s="44"/>
      <c r="D35" s="45"/>
      <c r="E35" s="45"/>
      <c r="F35" s="4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44"/>
      <c r="S35" s="45"/>
      <c r="T35" s="45"/>
      <c r="U35" s="4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44"/>
      <c r="AH35" s="45"/>
      <c r="AI35" s="45"/>
      <c r="AJ35" s="4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44"/>
      <c r="AW35" s="45"/>
      <c r="AX35" s="45"/>
      <c r="AY35" s="4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44"/>
      <c r="BL35" s="45"/>
      <c r="BM35" s="45"/>
      <c r="BN35" s="45"/>
      <c r="BO35" s="25"/>
      <c r="BP35" s="25"/>
      <c r="BQ35" s="25"/>
      <c r="BR35" s="25"/>
      <c r="BS35" s="25"/>
      <c r="BT35" s="25"/>
      <c r="BU35" s="25"/>
      <c r="BV35" s="25"/>
      <c r="BW35" s="25"/>
    </row>
    <row r="36" spans="1:75" ht="15">
      <c r="A36" s="26">
        <v>301</v>
      </c>
      <c r="B36" s="28" t="s">
        <v>93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464659.71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49548423.13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/>
      <c r="BU36" s="30">
        <f>+C36+F36+I36+L36+O36+R36+U36+X36+AA36+AD36+AG36+AJ36+AM36+AP36+AS36+AV36+AY36+BB36+BE36+BH36+BK36+BN36+BQ36</f>
        <v>0</v>
      </c>
      <c r="BV36" s="30">
        <f aca="true" t="shared" si="8" ref="BV36:BW39">+D36+G36+J36+M36+P36+S36+V36+Y36+AB36+AE36+AH36+AK36+AN36+AQ36+AT36+AW36+AZ36+BC36+BF36+BI36+BL36+BO36+BR36</f>
        <v>0</v>
      </c>
      <c r="BW36" s="30">
        <f t="shared" si="8"/>
        <v>50013082.84</v>
      </c>
    </row>
    <row r="37" spans="1:75" ht="15">
      <c r="A37" s="26">
        <f>A36+1</f>
        <v>302</v>
      </c>
      <c r="B37" s="28" t="s">
        <v>94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/>
      <c r="BU37" s="30">
        <f>+C37+F37+I37+L37+O37+R37+U37+X37+AA37+AD37+AG37+AJ37+AM37+AP37+AS37+AV37+AY37+BB37+BE37+BH37+BK37+BN37+BQ37</f>
        <v>0</v>
      </c>
      <c r="BV37" s="30">
        <f t="shared" si="8"/>
        <v>0</v>
      </c>
      <c r="BW37" s="30">
        <f t="shared" si="8"/>
        <v>0</v>
      </c>
    </row>
    <row r="38" spans="1:75" ht="15">
      <c r="A38" s="26">
        <f>A37+1</f>
        <v>303</v>
      </c>
      <c r="B38" s="28" t="s">
        <v>95</v>
      </c>
      <c r="C38" s="29">
        <v>9000000</v>
      </c>
      <c r="D38" s="29">
        <v>0</v>
      </c>
      <c r="E38" s="29">
        <v>9000000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/>
      <c r="BU38" s="30">
        <f>+C38+F38+I38+L38+O38+R38+U38+X38+AA38+AD38+AG38+AJ38+AM38+AP38+AS38+AV38+AY38+BB38+BE38+BH38+BK38+BN38+BQ38</f>
        <v>9000000</v>
      </c>
      <c r="BV38" s="30">
        <f t="shared" si="8"/>
        <v>0</v>
      </c>
      <c r="BW38" s="30">
        <f t="shared" si="8"/>
        <v>9000000</v>
      </c>
    </row>
    <row r="39" spans="1:75" ht="15">
      <c r="A39" s="26">
        <f>A38+1</f>
        <v>304</v>
      </c>
      <c r="B39" s="28" t="s">
        <v>96</v>
      </c>
      <c r="C39" s="29">
        <v>200000000</v>
      </c>
      <c r="D39" s="29">
        <v>0</v>
      </c>
      <c r="E39" s="29">
        <v>200000000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/>
      <c r="BU39" s="30">
        <f>+C39+F39+I39+L39+O39+R39+U39+X39+AA39+AD39+AG39+AJ39+AM39+AP39+AS39+AV39+AY39+BB39+BE39+BH39+BK39+BN39+BQ39</f>
        <v>200000000</v>
      </c>
      <c r="BV39" s="30">
        <f t="shared" si="8"/>
        <v>0</v>
      </c>
      <c r="BW39" s="30">
        <f t="shared" si="8"/>
        <v>200000000</v>
      </c>
    </row>
    <row r="40" spans="1:75" s="33" customFormat="1" ht="15.75" thickBot="1">
      <c r="A40" s="71">
        <v>300</v>
      </c>
      <c r="B40" s="31" t="s">
        <v>97</v>
      </c>
      <c r="C40" s="32">
        <f aca="true" t="shared" si="9" ref="C40:BN40">SUM(C36:C39)</f>
        <v>209000000</v>
      </c>
      <c r="D40" s="32">
        <f t="shared" si="9"/>
        <v>0</v>
      </c>
      <c r="E40" s="32">
        <f t="shared" si="9"/>
        <v>209000000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9"/>
        <v>0</v>
      </c>
      <c r="P40" s="32">
        <f t="shared" si="9"/>
        <v>0</v>
      </c>
      <c r="Q40" s="32">
        <f t="shared" si="9"/>
        <v>0</v>
      </c>
      <c r="R40" s="32">
        <f t="shared" si="9"/>
        <v>0</v>
      </c>
      <c r="S40" s="32">
        <f t="shared" si="9"/>
        <v>0</v>
      </c>
      <c r="T40" s="32">
        <f t="shared" si="9"/>
        <v>0</v>
      </c>
      <c r="U40" s="32">
        <f t="shared" si="9"/>
        <v>0</v>
      </c>
      <c r="V40" s="32">
        <f t="shared" si="9"/>
        <v>0</v>
      </c>
      <c r="W40" s="32">
        <f t="shared" si="9"/>
        <v>0</v>
      </c>
      <c r="X40" s="32">
        <f t="shared" si="9"/>
        <v>0</v>
      </c>
      <c r="Y40" s="32">
        <f t="shared" si="9"/>
        <v>0</v>
      </c>
      <c r="Z40" s="32">
        <f t="shared" si="9"/>
        <v>0</v>
      </c>
      <c r="AA40" s="32">
        <f t="shared" si="9"/>
        <v>0</v>
      </c>
      <c r="AB40" s="32">
        <f t="shared" si="9"/>
        <v>0</v>
      </c>
      <c r="AC40" s="32">
        <f t="shared" si="9"/>
        <v>0</v>
      </c>
      <c r="AD40" s="32">
        <f t="shared" si="9"/>
        <v>0</v>
      </c>
      <c r="AE40" s="32">
        <f t="shared" si="9"/>
        <v>0</v>
      </c>
      <c r="AF40" s="32">
        <f t="shared" si="9"/>
        <v>464659.71</v>
      </c>
      <c r="AG40" s="32">
        <f t="shared" si="9"/>
        <v>0</v>
      </c>
      <c r="AH40" s="32">
        <f t="shared" si="9"/>
        <v>0</v>
      </c>
      <c r="AI40" s="32">
        <f t="shared" si="9"/>
        <v>0</v>
      </c>
      <c r="AJ40" s="32">
        <f t="shared" si="9"/>
        <v>0</v>
      </c>
      <c r="AK40" s="32">
        <f t="shared" si="9"/>
        <v>0</v>
      </c>
      <c r="AL40" s="32">
        <f t="shared" si="9"/>
        <v>0</v>
      </c>
      <c r="AM40" s="32">
        <f t="shared" si="9"/>
        <v>0</v>
      </c>
      <c r="AN40" s="32">
        <f t="shared" si="9"/>
        <v>0</v>
      </c>
      <c r="AO40" s="32">
        <f t="shared" si="9"/>
        <v>0</v>
      </c>
      <c r="AP40" s="32">
        <f t="shared" si="9"/>
        <v>0</v>
      </c>
      <c r="AQ40" s="32">
        <f t="shared" si="9"/>
        <v>0</v>
      </c>
      <c r="AR40" s="32">
        <f t="shared" si="9"/>
        <v>49548423.13</v>
      </c>
      <c r="AS40" s="32">
        <f t="shared" si="9"/>
        <v>0</v>
      </c>
      <c r="AT40" s="32">
        <f t="shared" si="9"/>
        <v>0</v>
      </c>
      <c r="AU40" s="32">
        <f t="shared" si="9"/>
        <v>0</v>
      </c>
      <c r="AV40" s="32">
        <f t="shared" si="9"/>
        <v>0</v>
      </c>
      <c r="AW40" s="32">
        <f t="shared" si="9"/>
        <v>0</v>
      </c>
      <c r="AX40" s="32">
        <f t="shared" si="9"/>
        <v>0</v>
      </c>
      <c r="AY40" s="32">
        <f t="shared" si="9"/>
        <v>0</v>
      </c>
      <c r="AZ40" s="32">
        <f t="shared" si="9"/>
        <v>0</v>
      </c>
      <c r="BA40" s="32">
        <f t="shared" si="9"/>
        <v>0</v>
      </c>
      <c r="BB40" s="32">
        <f t="shared" si="9"/>
        <v>0</v>
      </c>
      <c r="BC40" s="32">
        <f t="shared" si="9"/>
        <v>0</v>
      </c>
      <c r="BD40" s="32">
        <f t="shared" si="9"/>
        <v>0</v>
      </c>
      <c r="BE40" s="32">
        <f t="shared" si="9"/>
        <v>0</v>
      </c>
      <c r="BF40" s="32">
        <f t="shared" si="9"/>
        <v>0</v>
      </c>
      <c r="BG40" s="32">
        <f t="shared" si="9"/>
        <v>0</v>
      </c>
      <c r="BH40" s="32">
        <f t="shared" si="9"/>
        <v>0</v>
      </c>
      <c r="BI40" s="32">
        <f t="shared" si="9"/>
        <v>0</v>
      </c>
      <c r="BJ40" s="32">
        <f t="shared" si="9"/>
        <v>0</v>
      </c>
      <c r="BK40" s="32">
        <f t="shared" si="9"/>
        <v>0</v>
      </c>
      <c r="BL40" s="32">
        <f t="shared" si="9"/>
        <v>0</v>
      </c>
      <c r="BM40" s="32">
        <f t="shared" si="9"/>
        <v>0</v>
      </c>
      <c r="BN40" s="32">
        <f t="shared" si="9"/>
        <v>0</v>
      </c>
      <c r="BO40" s="32">
        <f aca="true" t="shared" si="10" ref="BO40:BW40">SUM(BO36:BO39)</f>
        <v>0</v>
      </c>
      <c r="BP40" s="32">
        <f t="shared" si="10"/>
        <v>0</v>
      </c>
      <c r="BQ40" s="32">
        <f t="shared" si="10"/>
        <v>0</v>
      </c>
      <c r="BR40" s="32">
        <f t="shared" si="10"/>
        <v>0</v>
      </c>
      <c r="BS40" s="32">
        <f t="shared" si="10"/>
        <v>0</v>
      </c>
      <c r="BT40" s="32"/>
      <c r="BU40" s="32">
        <f t="shared" si="10"/>
        <v>209000000</v>
      </c>
      <c r="BV40" s="32">
        <f t="shared" si="10"/>
        <v>0</v>
      </c>
      <c r="BW40" s="32">
        <f t="shared" si="10"/>
        <v>259013082.84</v>
      </c>
    </row>
    <row r="41" spans="1:75" ht="13.5" thickTop="1">
      <c r="A41" s="72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</row>
    <row r="42" spans="1:75" ht="12.75">
      <c r="A42" s="50"/>
      <c r="B42" s="48" t="s">
        <v>98</v>
      </c>
      <c r="C42" s="44"/>
      <c r="D42" s="45"/>
      <c r="E42" s="45"/>
      <c r="F42" s="4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44"/>
      <c r="S42" s="45"/>
      <c r="T42" s="45"/>
      <c r="U42" s="4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44"/>
      <c r="AH42" s="45"/>
      <c r="AI42" s="45"/>
      <c r="AJ42" s="4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44"/>
      <c r="AW42" s="45"/>
      <c r="AX42" s="45"/>
      <c r="AY42" s="4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44"/>
      <c r="BL42" s="45"/>
      <c r="BM42" s="45"/>
      <c r="BN42" s="45"/>
      <c r="BO42" s="25"/>
      <c r="BP42" s="25"/>
      <c r="BQ42" s="25"/>
      <c r="BR42" s="25"/>
      <c r="BS42" s="25"/>
      <c r="BT42" s="25"/>
      <c r="BU42" s="25"/>
      <c r="BV42" s="25"/>
      <c r="BW42" s="25"/>
    </row>
    <row r="43" spans="1:75" ht="15">
      <c r="A43" s="26">
        <v>401</v>
      </c>
      <c r="B43" s="28" t="s">
        <v>99</v>
      </c>
      <c r="C43" s="29">
        <v>5077510</v>
      </c>
      <c r="D43" s="29">
        <v>0</v>
      </c>
      <c r="E43" s="29">
        <v>5077510</v>
      </c>
      <c r="F43" s="29">
        <v>52690</v>
      </c>
      <c r="G43" s="29">
        <v>0</v>
      </c>
      <c r="H43" s="29">
        <v>52690</v>
      </c>
      <c r="I43" s="29">
        <v>372440</v>
      </c>
      <c r="J43" s="29">
        <v>0</v>
      </c>
      <c r="K43" s="29">
        <v>372440</v>
      </c>
      <c r="L43" s="29">
        <v>3729230</v>
      </c>
      <c r="M43" s="29">
        <v>0</v>
      </c>
      <c r="N43" s="29">
        <v>3729230</v>
      </c>
      <c r="O43" s="29">
        <v>4954190</v>
      </c>
      <c r="P43" s="29">
        <v>0</v>
      </c>
      <c r="Q43" s="29">
        <v>4954190</v>
      </c>
      <c r="R43" s="29">
        <v>1143270</v>
      </c>
      <c r="S43" s="29">
        <v>0</v>
      </c>
      <c r="T43" s="29">
        <v>1143270</v>
      </c>
      <c r="U43" s="29">
        <v>0</v>
      </c>
      <c r="V43" s="29">
        <v>0</v>
      </c>
      <c r="W43" s="29">
        <v>0</v>
      </c>
      <c r="X43" s="29">
        <v>3944160</v>
      </c>
      <c r="Y43" s="29">
        <v>0</v>
      </c>
      <c r="Z43" s="29">
        <v>3944160</v>
      </c>
      <c r="AA43" s="29">
        <v>3906520</v>
      </c>
      <c r="AB43" s="29">
        <v>0</v>
      </c>
      <c r="AC43" s="29">
        <v>3906520</v>
      </c>
      <c r="AD43" s="29">
        <v>33479140</v>
      </c>
      <c r="AE43" s="29">
        <v>0</v>
      </c>
      <c r="AF43" s="29">
        <v>33479140</v>
      </c>
      <c r="AG43" s="29">
        <v>29670</v>
      </c>
      <c r="AH43" s="29">
        <v>0</v>
      </c>
      <c r="AI43" s="29">
        <v>29670</v>
      </c>
      <c r="AJ43" s="29">
        <v>2526520</v>
      </c>
      <c r="AK43" s="29">
        <v>0</v>
      </c>
      <c r="AL43" s="29">
        <v>2526520</v>
      </c>
      <c r="AM43" s="29">
        <v>0</v>
      </c>
      <c r="AN43" s="29">
        <v>0</v>
      </c>
      <c r="AO43" s="29">
        <v>0</v>
      </c>
      <c r="AP43" s="29">
        <v>109880</v>
      </c>
      <c r="AQ43" s="29">
        <v>0</v>
      </c>
      <c r="AR43" s="29">
        <v>109880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/>
      <c r="BU43" s="30">
        <f aca="true" t="shared" si="11" ref="BU43:BW46">+C43+F43+I43+L43+O43+R43+U43+X43+AA43+AD43+AG43+AJ43+AM43+AP43+AS43+AV43+AY43+BB43+BE43+BH43+BK43+BN43+BQ43</f>
        <v>59325220</v>
      </c>
      <c r="BV43" s="30">
        <f t="shared" si="11"/>
        <v>0</v>
      </c>
      <c r="BW43" s="30">
        <f t="shared" si="11"/>
        <v>59325220</v>
      </c>
    </row>
    <row r="44" spans="1:75" ht="15">
      <c r="A44" s="26">
        <f>A43+1</f>
        <v>402</v>
      </c>
      <c r="B44" s="28" t="s">
        <v>100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/>
      <c r="BU44" s="30">
        <f t="shared" si="11"/>
        <v>0</v>
      </c>
      <c r="BV44" s="30">
        <f t="shared" si="11"/>
        <v>0</v>
      </c>
      <c r="BW44" s="30">
        <f t="shared" si="11"/>
        <v>0</v>
      </c>
    </row>
    <row r="45" spans="1:75" ht="15">
      <c r="A45" s="26">
        <f>A44+1</f>
        <v>403</v>
      </c>
      <c r="B45" s="28" t="s">
        <v>101</v>
      </c>
      <c r="C45" s="29">
        <v>6434140</v>
      </c>
      <c r="D45" s="29">
        <v>0</v>
      </c>
      <c r="E45" s="29">
        <v>7115197.91</v>
      </c>
      <c r="F45" s="29">
        <v>162420</v>
      </c>
      <c r="G45" s="29">
        <v>0</v>
      </c>
      <c r="H45" s="29">
        <v>171296.23</v>
      </c>
      <c r="I45" s="29">
        <v>157080</v>
      </c>
      <c r="J45" s="29">
        <v>0</v>
      </c>
      <c r="K45" s="29">
        <v>179814.72</v>
      </c>
      <c r="L45" s="29">
        <v>9927320</v>
      </c>
      <c r="M45" s="29">
        <v>0</v>
      </c>
      <c r="N45" s="29">
        <v>10477745.03</v>
      </c>
      <c r="O45" s="29">
        <v>1792470</v>
      </c>
      <c r="P45" s="29">
        <v>0</v>
      </c>
      <c r="Q45" s="29">
        <v>2061117.49</v>
      </c>
      <c r="R45" s="29">
        <v>587940</v>
      </c>
      <c r="S45" s="29">
        <v>0</v>
      </c>
      <c r="T45" s="29">
        <v>611542.47</v>
      </c>
      <c r="U45" s="29">
        <v>0</v>
      </c>
      <c r="V45" s="29">
        <v>0</v>
      </c>
      <c r="W45" s="29">
        <v>0</v>
      </c>
      <c r="X45" s="29">
        <v>5834480</v>
      </c>
      <c r="Y45" s="29">
        <v>0</v>
      </c>
      <c r="Z45" s="29">
        <v>6184785.09</v>
      </c>
      <c r="AA45" s="29">
        <v>2952740</v>
      </c>
      <c r="AB45" s="29">
        <v>0</v>
      </c>
      <c r="AC45" s="29">
        <v>3116300.2</v>
      </c>
      <c r="AD45" s="29">
        <v>52069890</v>
      </c>
      <c r="AE45" s="29">
        <v>0</v>
      </c>
      <c r="AF45" s="29">
        <v>56928268.49</v>
      </c>
      <c r="AG45" s="29">
        <v>15180</v>
      </c>
      <c r="AH45" s="29">
        <v>0</v>
      </c>
      <c r="AI45" s="29">
        <v>15180</v>
      </c>
      <c r="AJ45" s="29">
        <v>3052050</v>
      </c>
      <c r="AK45" s="29">
        <v>0</v>
      </c>
      <c r="AL45" s="29">
        <v>3244568.16</v>
      </c>
      <c r="AM45" s="29">
        <v>0</v>
      </c>
      <c r="AN45" s="29">
        <v>0</v>
      </c>
      <c r="AO45" s="29">
        <v>0</v>
      </c>
      <c r="AP45" s="29">
        <v>121850</v>
      </c>
      <c r="AQ45" s="29">
        <v>0</v>
      </c>
      <c r="AR45" s="29">
        <v>130481.13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24310</v>
      </c>
      <c r="AZ45" s="29">
        <v>0</v>
      </c>
      <c r="BA45" s="29">
        <v>24310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/>
      <c r="BU45" s="30">
        <f t="shared" si="11"/>
        <v>83131870</v>
      </c>
      <c r="BV45" s="30">
        <f t="shared" si="11"/>
        <v>0</v>
      </c>
      <c r="BW45" s="30">
        <f t="shared" si="11"/>
        <v>90260606.91999999</v>
      </c>
    </row>
    <row r="46" spans="1:75" ht="15">
      <c r="A46" s="26">
        <f>A45+1</f>
        <v>404</v>
      </c>
      <c r="B46" s="28" t="s">
        <v>102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/>
      <c r="BU46" s="30">
        <f t="shared" si="11"/>
        <v>0</v>
      </c>
      <c r="BV46" s="30">
        <f t="shared" si="11"/>
        <v>0</v>
      </c>
      <c r="BW46" s="30">
        <f t="shared" si="11"/>
        <v>0</v>
      </c>
    </row>
    <row r="47" spans="1:75" s="33" customFormat="1" ht="15.75" thickBot="1">
      <c r="A47" s="71">
        <v>400</v>
      </c>
      <c r="B47" s="31" t="s">
        <v>103</v>
      </c>
      <c r="C47" s="32">
        <f aca="true" t="shared" si="12" ref="C47:BN47">SUM(C43:C46)</f>
        <v>11511650</v>
      </c>
      <c r="D47" s="32">
        <f t="shared" si="12"/>
        <v>0</v>
      </c>
      <c r="E47" s="32">
        <f t="shared" si="12"/>
        <v>12192707.91</v>
      </c>
      <c r="F47" s="32">
        <f t="shared" si="12"/>
        <v>215110</v>
      </c>
      <c r="G47" s="32">
        <f t="shared" si="12"/>
        <v>0</v>
      </c>
      <c r="H47" s="32">
        <f t="shared" si="12"/>
        <v>223986.23</v>
      </c>
      <c r="I47" s="32">
        <f t="shared" si="12"/>
        <v>529520</v>
      </c>
      <c r="J47" s="32">
        <f t="shared" si="12"/>
        <v>0</v>
      </c>
      <c r="K47" s="32">
        <f t="shared" si="12"/>
        <v>552254.72</v>
      </c>
      <c r="L47" s="32">
        <f t="shared" si="12"/>
        <v>13656550</v>
      </c>
      <c r="M47" s="32">
        <f t="shared" si="12"/>
        <v>0</v>
      </c>
      <c r="N47" s="32">
        <f t="shared" si="12"/>
        <v>14206975.03</v>
      </c>
      <c r="O47" s="32">
        <f t="shared" si="12"/>
        <v>6746660</v>
      </c>
      <c r="P47" s="32">
        <f t="shared" si="12"/>
        <v>0</v>
      </c>
      <c r="Q47" s="32">
        <f t="shared" si="12"/>
        <v>7015307.49</v>
      </c>
      <c r="R47" s="32">
        <f t="shared" si="12"/>
        <v>1731210</v>
      </c>
      <c r="S47" s="32">
        <f t="shared" si="12"/>
        <v>0</v>
      </c>
      <c r="T47" s="32">
        <f t="shared" si="12"/>
        <v>1754812.47</v>
      </c>
      <c r="U47" s="32">
        <f t="shared" si="12"/>
        <v>0</v>
      </c>
      <c r="V47" s="32">
        <f t="shared" si="12"/>
        <v>0</v>
      </c>
      <c r="W47" s="32">
        <f t="shared" si="12"/>
        <v>0</v>
      </c>
      <c r="X47" s="32">
        <f t="shared" si="12"/>
        <v>9778640</v>
      </c>
      <c r="Y47" s="32">
        <f t="shared" si="12"/>
        <v>0</v>
      </c>
      <c r="Z47" s="32">
        <f t="shared" si="12"/>
        <v>10128945.09</v>
      </c>
      <c r="AA47" s="32">
        <f t="shared" si="12"/>
        <v>6859260</v>
      </c>
      <c r="AB47" s="32">
        <f t="shared" si="12"/>
        <v>0</v>
      </c>
      <c r="AC47" s="32">
        <f t="shared" si="12"/>
        <v>7022820.2</v>
      </c>
      <c r="AD47" s="32">
        <f t="shared" si="12"/>
        <v>85549030</v>
      </c>
      <c r="AE47" s="32">
        <f t="shared" si="12"/>
        <v>0</v>
      </c>
      <c r="AF47" s="32">
        <f t="shared" si="12"/>
        <v>90407408.49000001</v>
      </c>
      <c r="AG47" s="32">
        <f t="shared" si="12"/>
        <v>44850</v>
      </c>
      <c r="AH47" s="32">
        <f t="shared" si="12"/>
        <v>0</v>
      </c>
      <c r="AI47" s="32">
        <f t="shared" si="12"/>
        <v>44850</v>
      </c>
      <c r="AJ47" s="32">
        <f t="shared" si="12"/>
        <v>5578570</v>
      </c>
      <c r="AK47" s="32">
        <f t="shared" si="12"/>
        <v>0</v>
      </c>
      <c r="AL47" s="32">
        <f t="shared" si="12"/>
        <v>5771088.16</v>
      </c>
      <c r="AM47" s="32">
        <f t="shared" si="12"/>
        <v>0</v>
      </c>
      <c r="AN47" s="32">
        <f t="shared" si="12"/>
        <v>0</v>
      </c>
      <c r="AO47" s="32">
        <f t="shared" si="12"/>
        <v>0</v>
      </c>
      <c r="AP47" s="32">
        <f t="shared" si="12"/>
        <v>231730</v>
      </c>
      <c r="AQ47" s="32">
        <f t="shared" si="12"/>
        <v>0</v>
      </c>
      <c r="AR47" s="32">
        <f t="shared" si="12"/>
        <v>240361.13</v>
      </c>
      <c r="AS47" s="32">
        <f t="shared" si="12"/>
        <v>0</v>
      </c>
      <c r="AT47" s="32">
        <f t="shared" si="12"/>
        <v>0</v>
      </c>
      <c r="AU47" s="32">
        <f t="shared" si="12"/>
        <v>0</v>
      </c>
      <c r="AV47" s="32">
        <f t="shared" si="12"/>
        <v>0</v>
      </c>
      <c r="AW47" s="32">
        <f t="shared" si="12"/>
        <v>0</v>
      </c>
      <c r="AX47" s="32">
        <f t="shared" si="12"/>
        <v>0</v>
      </c>
      <c r="AY47" s="32">
        <f t="shared" si="12"/>
        <v>24310</v>
      </c>
      <c r="AZ47" s="32">
        <f t="shared" si="12"/>
        <v>0</v>
      </c>
      <c r="BA47" s="32">
        <f t="shared" si="12"/>
        <v>24310</v>
      </c>
      <c r="BB47" s="32">
        <f t="shared" si="12"/>
        <v>0</v>
      </c>
      <c r="BC47" s="32">
        <f t="shared" si="12"/>
        <v>0</v>
      </c>
      <c r="BD47" s="32">
        <f t="shared" si="12"/>
        <v>0</v>
      </c>
      <c r="BE47" s="32">
        <f t="shared" si="12"/>
        <v>0</v>
      </c>
      <c r="BF47" s="32">
        <f t="shared" si="12"/>
        <v>0</v>
      </c>
      <c r="BG47" s="32">
        <f t="shared" si="12"/>
        <v>0</v>
      </c>
      <c r="BH47" s="32">
        <f t="shared" si="12"/>
        <v>0</v>
      </c>
      <c r="BI47" s="32">
        <f t="shared" si="12"/>
        <v>0</v>
      </c>
      <c r="BJ47" s="32">
        <f t="shared" si="12"/>
        <v>0</v>
      </c>
      <c r="BK47" s="32">
        <f t="shared" si="12"/>
        <v>0</v>
      </c>
      <c r="BL47" s="32">
        <f t="shared" si="12"/>
        <v>0</v>
      </c>
      <c r="BM47" s="32">
        <f t="shared" si="12"/>
        <v>0</v>
      </c>
      <c r="BN47" s="32">
        <f t="shared" si="12"/>
        <v>0</v>
      </c>
      <c r="BO47" s="32">
        <f aca="true" t="shared" si="13" ref="BO47:BW47">SUM(BO43:BO46)</f>
        <v>0</v>
      </c>
      <c r="BP47" s="32">
        <f t="shared" si="13"/>
        <v>0</v>
      </c>
      <c r="BQ47" s="32">
        <f t="shared" si="13"/>
        <v>0</v>
      </c>
      <c r="BR47" s="32">
        <f t="shared" si="13"/>
        <v>0</v>
      </c>
      <c r="BS47" s="32">
        <f t="shared" si="13"/>
        <v>0</v>
      </c>
      <c r="BT47" s="32"/>
      <c r="BU47" s="32">
        <f t="shared" si="13"/>
        <v>142457090</v>
      </c>
      <c r="BV47" s="32">
        <f t="shared" si="13"/>
        <v>0</v>
      </c>
      <c r="BW47" s="32">
        <f t="shared" si="13"/>
        <v>149585826.92</v>
      </c>
    </row>
    <row r="48" spans="1:75" ht="13.5" thickTop="1">
      <c r="A48" s="72"/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</row>
    <row r="49" spans="1:75" ht="12.75">
      <c r="A49" s="50"/>
      <c r="B49" s="48" t="s">
        <v>104</v>
      </c>
      <c r="C49" s="44"/>
      <c r="D49" s="45"/>
      <c r="E49" s="45"/>
      <c r="F49" s="4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44"/>
      <c r="S49" s="45"/>
      <c r="T49" s="45"/>
      <c r="U49" s="4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44"/>
      <c r="AH49" s="45"/>
      <c r="AI49" s="45"/>
      <c r="AJ49" s="4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44"/>
      <c r="AW49" s="45"/>
      <c r="AX49" s="45"/>
      <c r="AY49" s="4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44"/>
      <c r="BL49" s="45"/>
      <c r="BM49" s="45"/>
      <c r="BN49" s="45"/>
      <c r="BO49" s="25"/>
      <c r="BP49" s="25"/>
      <c r="BQ49" s="25"/>
      <c r="BR49" s="25"/>
      <c r="BS49" s="25"/>
      <c r="BT49" s="25"/>
      <c r="BU49" s="25"/>
      <c r="BV49" s="25"/>
      <c r="BW49" s="25"/>
    </row>
    <row r="50" spans="1:75" ht="15">
      <c r="A50" s="26">
        <v>501</v>
      </c>
      <c r="B50" s="28" t="s">
        <v>105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836000000</v>
      </c>
      <c r="BO50" s="29">
        <v>0</v>
      </c>
      <c r="BP50" s="29">
        <v>836000000</v>
      </c>
      <c r="BQ50" s="29">
        <v>0</v>
      </c>
      <c r="BR50" s="29">
        <v>0</v>
      </c>
      <c r="BS50" s="29">
        <v>0</v>
      </c>
      <c r="BT50" s="29"/>
      <c r="BU50" s="30">
        <f>+C50+F50+I50+L50+O50+R50+U50+X50+AA50+AD50+AG50+AJ50+AM50+AP50+AS50+AV50+AY50+BB50+BE50+BH50+BK50+BN50+BQ50</f>
        <v>836000000</v>
      </c>
      <c r="BV50" s="30">
        <f>+D50+G50+J50+M50+P50+S50+V50+Y50+AB50+AE50+AH50+AK50+AN50+AQ50+AT50+AW50+AZ50+BC50+BF50+BI50+BL50+BO50+BR50</f>
        <v>0</v>
      </c>
      <c r="BW50" s="30">
        <f>+E50+H50+K50+N50+Q50+T50+W50+Z50+AC50+AF50+AI50+AL50+AO50+AR50+AU50+AX50+BA50+BD50+BG50+BJ50+BM50+BP50+BS50</f>
        <v>836000000</v>
      </c>
    </row>
    <row r="51" spans="1:75" s="33" customFormat="1" ht="15.75" thickBot="1">
      <c r="A51" s="71">
        <v>500</v>
      </c>
      <c r="B51" s="31" t="s">
        <v>106</v>
      </c>
      <c r="C51" s="32">
        <f aca="true" t="shared" si="14" ref="C51:BN51">SUM(C50)</f>
        <v>0</v>
      </c>
      <c r="D51" s="32">
        <f t="shared" si="14"/>
        <v>0</v>
      </c>
      <c r="E51" s="32">
        <f t="shared" si="14"/>
        <v>0</v>
      </c>
      <c r="F51" s="32">
        <f t="shared" si="14"/>
        <v>0</v>
      </c>
      <c r="G51" s="32">
        <f t="shared" si="14"/>
        <v>0</v>
      </c>
      <c r="H51" s="32">
        <f t="shared" si="14"/>
        <v>0</v>
      </c>
      <c r="I51" s="32">
        <f t="shared" si="14"/>
        <v>0</v>
      </c>
      <c r="J51" s="32">
        <f t="shared" si="14"/>
        <v>0</v>
      </c>
      <c r="K51" s="32">
        <f t="shared" si="14"/>
        <v>0</v>
      </c>
      <c r="L51" s="32">
        <f t="shared" si="14"/>
        <v>0</v>
      </c>
      <c r="M51" s="32">
        <f t="shared" si="14"/>
        <v>0</v>
      </c>
      <c r="N51" s="32">
        <f t="shared" si="14"/>
        <v>0</v>
      </c>
      <c r="O51" s="32">
        <f t="shared" si="14"/>
        <v>0</v>
      </c>
      <c r="P51" s="32">
        <f t="shared" si="14"/>
        <v>0</v>
      </c>
      <c r="Q51" s="32">
        <f t="shared" si="14"/>
        <v>0</v>
      </c>
      <c r="R51" s="32">
        <f t="shared" si="14"/>
        <v>0</v>
      </c>
      <c r="S51" s="32">
        <f t="shared" si="14"/>
        <v>0</v>
      </c>
      <c r="T51" s="32">
        <f t="shared" si="14"/>
        <v>0</v>
      </c>
      <c r="U51" s="32">
        <f t="shared" si="14"/>
        <v>0</v>
      </c>
      <c r="V51" s="32">
        <f t="shared" si="14"/>
        <v>0</v>
      </c>
      <c r="W51" s="32">
        <f t="shared" si="14"/>
        <v>0</v>
      </c>
      <c r="X51" s="32">
        <f t="shared" si="14"/>
        <v>0</v>
      </c>
      <c r="Y51" s="32">
        <f t="shared" si="14"/>
        <v>0</v>
      </c>
      <c r="Z51" s="32">
        <f t="shared" si="14"/>
        <v>0</v>
      </c>
      <c r="AA51" s="32">
        <f t="shared" si="14"/>
        <v>0</v>
      </c>
      <c r="AB51" s="32">
        <f t="shared" si="14"/>
        <v>0</v>
      </c>
      <c r="AC51" s="32">
        <f t="shared" si="14"/>
        <v>0</v>
      </c>
      <c r="AD51" s="32">
        <f t="shared" si="14"/>
        <v>0</v>
      </c>
      <c r="AE51" s="32">
        <f t="shared" si="14"/>
        <v>0</v>
      </c>
      <c r="AF51" s="32">
        <f t="shared" si="14"/>
        <v>0</v>
      </c>
      <c r="AG51" s="32">
        <f t="shared" si="14"/>
        <v>0</v>
      </c>
      <c r="AH51" s="32">
        <f t="shared" si="14"/>
        <v>0</v>
      </c>
      <c r="AI51" s="32">
        <f t="shared" si="14"/>
        <v>0</v>
      </c>
      <c r="AJ51" s="32">
        <f t="shared" si="14"/>
        <v>0</v>
      </c>
      <c r="AK51" s="32">
        <f t="shared" si="14"/>
        <v>0</v>
      </c>
      <c r="AL51" s="32">
        <f t="shared" si="14"/>
        <v>0</v>
      </c>
      <c r="AM51" s="32">
        <f t="shared" si="14"/>
        <v>0</v>
      </c>
      <c r="AN51" s="32">
        <f t="shared" si="14"/>
        <v>0</v>
      </c>
      <c r="AO51" s="32">
        <f t="shared" si="14"/>
        <v>0</v>
      </c>
      <c r="AP51" s="32">
        <f t="shared" si="14"/>
        <v>0</v>
      </c>
      <c r="AQ51" s="32">
        <f t="shared" si="14"/>
        <v>0</v>
      </c>
      <c r="AR51" s="32">
        <f t="shared" si="14"/>
        <v>0</v>
      </c>
      <c r="AS51" s="32">
        <f t="shared" si="14"/>
        <v>0</v>
      </c>
      <c r="AT51" s="32">
        <f t="shared" si="14"/>
        <v>0</v>
      </c>
      <c r="AU51" s="32">
        <f t="shared" si="14"/>
        <v>0</v>
      </c>
      <c r="AV51" s="32">
        <f t="shared" si="14"/>
        <v>0</v>
      </c>
      <c r="AW51" s="32">
        <f t="shared" si="14"/>
        <v>0</v>
      </c>
      <c r="AX51" s="32">
        <f t="shared" si="14"/>
        <v>0</v>
      </c>
      <c r="AY51" s="32">
        <f t="shared" si="14"/>
        <v>0</v>
      </c>
      <c r="AZ51" s="32">
        <f t="shared" si="14"/>
        <v>0</v>
      </c>
      <c r="BA51" s="32">
        <f t="shared" si="14"/>
        <v>0</v>
      </c>
      <c r="BB51" s="32">
        <f t="shared" si="14"/>
        <v>0</v>
      </c>
      <c r="BC51" s="32">
        <f t="shared" si="14"/>
        <v>0</v>
      </c>
      <c r="BD51" s="32">
        <f t="shared" si="14"/>
        <v>0</v>
      </c>
      <c r="BE51" s="32">
        <f t="shared" si="14"/>
        <v>0</v>
      </c>
      <c r="BF51" s="32">
        <f t="shared" si="14"/>
        <v>0</v>
      </c>
      <c r="BG51" s="32">
        <f t="shared" si="14"/>
        <v>0</v>
      </c>
      <c r="BH51" s="32">
        <f t="shared" si="14"/>
        <v>0</v>
      </c>
      <c r="BI51" s="32">
        <f t="shared" si="14"/>
        <v>0</v>
      </c>
      <c r="BJ51" s="32">
        <f t="shared" si="14"/>
        <v>0</v>
      </c>
      <c r="BK51" s="32">
        <f t="shared" si="14"/>
        <v>0</v>
      </c>
      <c r="BL51" s="32">
        <f t="shared" si="14"/>
        <v>0</v>
      </c>
      <c r="BM51" s="32">
        <f t="shared" si="14"/>
        <v>0</v>
      </c>
      <c r="BN51" s="32">
        <f t="shared" si="14"/>
        <v>836000000</v>
      </c>
      <c r="BO51" s="32">
        <f aca="true" t="shared" si="15" ref="BO51:BW51">SUM(BO50)</f>
        <v>0</v>
      </c>
      <c r="BP51" s="32">
        <f t="shared" si="15"/>
        <v>836000000</v>
      </c>
      <c r="BQ51" s="32">
        <f t="shared" si="15"/>
        <v>0</v>
      </c>
      <c r="BR51" s="32">
        <f t="shared" si="15"/>
        <v>0</v>
      </c>
      <c r="BS51" s="32">
        <f t="shared" si="15"/>
        <v>0</v>
      </c>
      <c r="BT51" s="32"/>
      <c r="BU51" s="32">
        <f t="shared" si="15"/>
        <v>836000000</v>
      </c>
      <c r="BV51" s="32">
        <f t="shared" si="15"/>
        <v>0</v>
      </c>
      <c r="BW51" s="32">
        <f t="shared" si="15"/>
        <v>836000000</v>
      </c>
    </row>
    <row r="52" spans="1:75" ht="13.5" thickTop="1">
      <c r="A52" s="72"/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</row>
    <row r="53" spans="1:75" ht="12.75">
      <c r="A53" s="50"/>
      <c r="B53" s="48" t="s">
        <v>107</v>
      </c>
      <c r="C53" s="44"/>
      <c r="D53" s="45"/>
      <c r="E53" s="45"/>
      <c r="F53" s="4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44"/>
      <c r="S53" s="45"/>
      <c r="T53" s="45"/>
      <c r="U53" s="4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44"/>
      <c r="AH53" s="45"/>
      <c r="AI53" s="45"/>
      <c r="AJ53" s="4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44"/>
      <c r="AW53" s="45"/>
      <c r="AX53" s="45"/>
      <c r="AY53" s="4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44"/>
      <c r="BL53" s="45"/>
      <c r="BM53" s="45"/>
      <c r="BN53" s="45"/>
      <c r="BO53" s="25"/>
      <c r="BP53" s="25"/>
      <c r="BQ53" s="25"/>
      <c r="BR53" s="25"/>
      <c r="BS53" s="25"/>
      <c r="BT53" s="25"/>
      <c r="BU53" s="25"/>
      <c r="BV53" s="25"/>
      <c r="BW53" s="25"/>
    </row>
    <row r="54" spans="1:75" ht="15">
      <c r="A54" s="26">
        <v>701</v>
      </c>
      <c r="B54" s="28" t="s">
        <v>108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342595100</v>
      </c>
      <c r="BR54" s="29">
        <v>0</v>
      </c>
      <c r="BS54" s="29">
        <v>399182876.4</v>
      </c>
      <c r="BT54" s="29"/>
      <c r="BU54" s="30">
        <f aca="true" t="shared" si="16" ref="BU54:BW55">+C54+F54+I54+L54+O54+R54+U54+X54+AA54+AD54+AG54+AJ54+AM54+AP54+AS54+AV54+AY54+BB54+BE54+BH54+BK54+BN54+BQ54</f>
        <v>342595100</v>
      </c>
      <c r="BV54" s="30">
        <f t="shared" si="16"/>
        <v>0</v>
      </c>
      <c r="BW54" s="30">
        <f t="shared" si="16"/>
        <v>399182876.4</v>
      </c>
    </row>
    <row r="55" spans="1:75" ht="15">
      <c r="A55" s="26">
        <f>A54+1</f>
        <v>702</v>
      </c>
      <c r="B55" s="28" t="s">
        <v>109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39468660</v>
      </c>
      <c r="BR55" s="29">
        <v>0</v>
      </c>
      <c r="BS55" s="29">
        <v>90793087.04</v>
      </c>
      <c r="BT55" s="29"/>
      <c r="BU55" s="30">
        <f t="shared" si="16"/>
        <v>39468660</v>
      </c>
      <c r="BV55" s="30">
        <f t="shared" si="16"/>
        <v>0</v>
      </c>
      <c r="BW55" s="30">
        <f t="shared" si="16"/>
        <v>90793087.04</v>
      </c>
    </row>
    <row r="56" spans="1:75" s="33" customFormat="1" ht="15.75" thickBot="1">
      <c r="A56" s="71">
        <v>700</v>
      </c>
      <c r="B56" s="31" t="s">
        <v>110</v>
      </c>
      <c r="C56" s="32">
        <f aca="true" t="shared" si="17" ref="C56:BN56">SUM(C54:C55)</f>
        <v>0</v>
      </c>
      <c r="D56" s="32">
        <f t="shared" si="17"/>
        <v>0</v>
      </c>
      <c r="E56" s="32">
        <f t="shared" si="17"/>
        <v>0</v>
      </c>
      <c r="F56" s="32">
        <f t="shared" si="17"/>
        <v>0</v>
      </c>
      <c r="G56" s="32">
        <f t="shared" si="17"/>
        <v>0</v>
      </c>
      <c r="H56" s="32">
        <f t="shared" si="17"/>
        <v>0</v>
      </c>
      <c r="I56" s="32">
        <f t="shared" si="17"/>
        <v>0</v>
      </c>
      <c r="J56" s="32">
        <f t="shared" si="17"/>
        <v>0</v>
      </c>
      <c r="K56" s="32">
        <f t="shared" si="17"/>
        <v>0</v>
      </c>
      <c r="L56" s="32">
        <f t="shared" si="17"/>
        <v>0</v>
      </c>
      <c r="M56" s="32">
        <f t="shared" si="17"/>
        <v>0</v>
      </c>
      <c r="N56" s="32">
        <f t="shared" si="17"/>
        <v>0</v>
      </c>
      <c r="O56" s="32">
        <f t="shared" si="17"/>
        <v>0</v>
      </c>
      <c r="P56" s="32">
        <f t="shared" si="17"/>
        <v>0</v>
      </c>
      <c r="Q56" s="32">
        <f t="shared" si="17"/>
        <v>0</v>
      </c>
      <c r="R56" s="32">
        <f t="shared" si="17"/>
        <v>0</v>
      </c>
      <c r="S56" s="32">
        <f t="shared" si="17"/>
        <v>0</v>
      </c>
      <c r="T56" s="32">
        <f t="shared" si="17"/>
        <v>0</v>
      </c>
      <c r="U56" s="32">
        <f t="shared" si="17"/>
        <v>0</v>
      </c>
      <c r="V56" s="32">
        <f t="shared" si="17"/>
        <v>0</v>
      </c>
      <c r="W56" s="32">
        <f t="shared" si="17"/>
        <v>0</v>
      </c>
      <c r="X56" s="32">
        <f t="shared" si="17"/>
        <v>0</v>
      </c>
      <c r="Y56" s="32">
        <f t="shared" si="17"/>
        <v>0</v>
      </c>
      <c r="Z56" s="32">
        <f t="shared" si="17"/>
        <v>0</v>
      </c>
      <c r="AA56" s="32">
        <f t="shared" si="17"/>
        <v>0</v>
      </c>
      <c r="AB56" s="32">
        <f t="shared" si="17"/>
        <v>0</v>
      </c>
      <c r="AC56" s="32">
        <f t="shared" si="17"/>
        <v>0</v>
      </c>
      <c r="AD56" s="32">
        <f t="shared" si="17"/>
        <v>0</v>
      </c>
      <c r="AE56" s="32">
        <f t="shared" si="17"/>
        <v>0</v>
      </c>
      <c r="AF56" s="32">
        <f t="shared" si="17"/>
        <v>0</v>
      </c>
      <c r="AG56" s="32">
        <f t="shared" si="17"/>
        <v>0</v>
      </c>
      <c r="AH56" s="32">
        <f t="shared" si="17"/>
        <v>0</v>
      </c>
      <c r="AI56" s="32">
        <f t="shared" si="17"/>
        <v>0</v>
      </c>
      <c r="AJ56" s="32">
        <f t="shared" si="17"/>
        <v>0</v>
      </c>
      <c r="AK56" s="32">
        <f t="shared" si="17"/>
        <v>0</v>
      </c>
      <c r="AL56" s="32">
        <f t="shared" si="17"/>
        <v>0</v>
      </c>
      <c r="AM56" s="32">
        <f t="shared" si="17"/>
        <v>0</v>
      </c>
      <c r="AN56" s="32">
        <f t="shared" si="17"/>
        <v>0</v>
      </c>
      <c r="AO56" s="32">
        <f t="shared" si="17"/>
        <v>0</v>
      </c>
      <c r="AP56" s="32">
        <f t="shared" si="17"/>
        <v>0</v>
      </c>
      <c r="AQ56" s="32">
        <f t="shared" si="17"/>
        <v>0</v>
      </c>
      <c r="AR56" s="32">
        <f t="shared" si="17"/>
        <v>0</v>
      </c>
      <c r="AS56" s="32">
        <f t="shared" si="17"/>
        <v>0</v>
      </c>
      <c r="AT56" s="32">
        <f t="shared" si="17"/>
        <v>0</v>
      </c>
      <c r="AU56" s="32">
        <f t="shared" si="17"/>
        <v>0</v>
      </c>
      <c r="AV56" s="32">
        <f t="shared" si="17"/>
        <v>0</v>
      </c>
      <c r="AW56" s="32">
        <f t="shared" si="17"/>
        <v>0</v>
      </c>
      <c r="AX56" s="32">
        <f t="shared" si="17"/>
        <v>0</v>
      </c>
      <c r="AY56" s="32">
        <f t="shared" si="17"/>
        <v>0</v>
      </c>
      <c r="AZ56" s="32">
        <f t="shared" si="17"/>
        <v>0</v>
      </c>
      <c r="BA56" s="32">
        <f t="shared" si="17"/>
        <v>0</v>
      </c>
      <c r="BB56" s="32">
        <f t="shared" si="17"/>
        <v>0</v>
      </c>
      <c r="BC56" s="32">
        <f t="shared" si="17"/>
        <v>0</v>
      </c>
      <c r="BD56" s="32">
        <f t="shared" si="17"/>
        <v>0</v>
      </c>
      <c r="BE56" s="32">
        <f t="shared" si="17"/>
        <v>0</v>
      </c>
      <c r="BF56" s="32">
        <f t="shared" si="17"/>
        <v>0</v>
      </c>
      <c r="BG56" s="32">
        <f t="shared" si="17"/>
        <v>0</v>
      </c>
      <c r="BH56" s="32">
        <f t="shared" si="17"/>
        <v>0</v>
      </c>
      <c r="BI56" s="32">
        <f t="shared" si="17"/>
        <v>0</v>
      </c>
      <c r="BJ56" s="32">
        <f t="shared" si="17"/>
        <v>0</v>
      </c>
      <c r="BK56" s="32">
        <f t="shared" si="17"/>
        <v>0</v>
      </c>
      <c r="BL56" s="32">
        <f t="shared" si="17"/>
        <v>0</v>
      </c>
      <c r="BM56" s="32">
        <f t="shared" si="17"/>
        <v>0</v>
      </c>
      <c r="BN56" s="32">
        <f t="shared" si="17"/>
        <v>0</v>
      </c>
      <c r="BO56" s="32">
        <f aca="true" t="shared" si="18" ref="BO56:BW56">SUM(BO54:BO55)</f>
        <v>0</v>
      </c>
      <c r="BP56" s="32">
        <f t="shared" si="18"/>
        <v>0</v>
      </c>
      <c r="BQ56" s="32">
        <f t="shared" si="18"/>
        <v>382063760</v>
      </c>
      <c r="BR56" s="32">
        <f t="shared" si="18"/>
        <v>0</v>
      </c>
      <c r="BS56" s="32">
        <f t="shared" si="18"/>
        <v>489975963.44</v>
      </c>
      <c r="BT56" s="32"/>
      <c r="BU56" s="32">
        <f t="shared" si="18"/>
        <v>382063760</v>
      </c>
      <c r="BV56" s="32">
        <f t="shared" si="18"/>
        <v>0</v>
      </c>
      <c r="BW56" s="32">
        <f t="shared" si="18"/>
        <v>489975963.44</v>
      </c>
    </row>
    <row r="57" spans="1:75" ht="16.5" thickBot="1" thickTop="1">
      <c r="A57" s="36"/>
      <c r="B57" s="37" t="s">
        <v>111</v>
      </c>
      <c r="C57" s="38">
        <f aca="true" t="shared" si="19" ref="C57:BN57">+C25+C33+C40+C47+C51+C56</f>
        <v>1262127696.08</v>
      </c>
      <c r="D57" s="38">
        <f t="shared" si="19"/>
        <v>283232287.32</v>
      </c>
      <c r="E57" s="38">
        <f t="shared" si="19"/>
        <v>1317826077.5800002</v>
      </c>
      <c r="F57" s="38">
        <f t="shared" si="19"/>
        <v>2291130</v>
      </c>
      <c r="G57" s="38">
        <f t="shared" si="19"/>
        <v>0</v>
      </c>
      <c r="H57" s="38">
        <f t="shared" si="19"/>
        <v>6208809.360000001</v>
      </c>
      <c r="I57" s="38">
        <f t="shared" si="19"/>
        <v>160585675.39</v>
      </c>
      <c r="J57" s="38">
        <f t="shared" si="19"/>
        <v>10823.63</v>
      </c>
      <c r="K57" s="38">
        <f t="shared" si="19"/>
        <v>222996114.48000002</v>
      </c>
      <c r="L57" s="38">
        <f t="shared" si="19"/>
        <v>466735773.13</v>
      </c>
      <c r="M57" s="38">
        <f t="shared" si="19"/>
        <v>120999653.77</v>
      </c>
      <c r="N57" s="38">
        <f t="shared" si="19"/>
        <v>709931215.7399999</v>
      </c>
      <c r="O57" s="38">
        <f t="shared" si="19"/>
        <v>525967325.86</v>
      </c>
      <c r="P57" s="38">
        <f t="shared" si="19"/>
        <v>266961371.88</v>
      </c>
      <c r="Q57" s="38">
        <f t="shared" si="19"/>
        <v>366442739.08000004</v>
      </c>
      <c r="R57" s="38">
        <f t="shared" si="19"/>
        <v>124155630.12</v>
      </c>
      <c r="S57" s="38">
        <f t="shared" si="19"/>
        <v>47150000</v>
      </c>
      <c r="T57" s="38">
        <f t="shared" si="19"/>
        <v>205583624.26000002</v>
      </c>
      <c r="U57" s="38">
        <f t="shared" si="19"/>
        <v>2605120</v>
      </c>
      <c r="V57" s="38">
        <f t="shared" si="19"/>
        <v>0</v>
      </c>
      <c r="W57" s="38">
        <f t="shared" si="19"/>
        <v>3284139.52</v>
      </c>
      <c r="X57" s="38">
        <f t="shared" si="19"/>
        <v>690797872.23</v>
      </c>
      <c r="Y57" s="38">
        <f t="shared" si="19"/>
        <v>316217475.93</v>
      </c>
      <c r="Z57" s="38">
        <f t="shared" si="19"/>
        <v>711761404.6800001</v>
      </c>
      <c r="AA57" s="38">
        <f t="shared" si="19"/>
        <v>490834042.47</v>
      </c>
      <c r="AB57" s="38">
        <f t="shared" si="19"/>
        <v>69800000</v>
      </c>
      <c r="AC57" s="38">
        <f t="shared" si="19"/>
        <v>611814070.9000001</v>
      </c>
      <c r="AD57" s="38">
        <f t="shared" si="19"/>
        <v>3387638436.27</v>
      </c>
      <c r="AE57" s="38">
        <f t="shared" si="19"/>
        <v>1132922048.2</v>
      </c>
      <c r="AF57" s="38">
        <f t="shared" si="19"/>
        <v>3479436997.5199995</v>
      </c>
      <c r="AG57" s="38">
        <f t="shared" si="19"/>
        <v>6545840</v>
      </c>
      <c r="AH57" s="38">
        <f t="shared" si="19"/>
        <v>0</v>
      </c>
      <c r="AI57" s="38">
        <f t="shared" si="19"/>
        <v>8442284.629999999</v>
      </c>
      <c r="AJ57" s="38">
        <f t="shared" si="19"/>
        <v>616057836.47</v>
      </c>
      <c r="AK57" s="38">
        <f t="shared" si="19"/>
        <v>84529149.91</v>
      </c>
      <c r="AL57" s="38">
        <f t="shared" si="19"/>
        <v>781684412.0100001</v>
      </c>
      <c r="AM57" s="38">
        <f t="shared" si="19"/>
        <v>2213000</v>
      </c>
      <c r="AN57" s="38">
        <f t="shared" si="19"/>
        <v>0</v>
      </c>
      <c r="AO57" s="38">
        <f t="shared" si="19"/>
        <v>2883429.1</v>
      </c>
      <c r="AP57" s="38">
        <f t="shared" si="19"/>
        <v>53189475.46</v>
      </c>
      <c r="AQ57" s="38">
        <f t="shared" si="19"/>
        <v>0</v>
      </c>
      <c r="AR57" s="38">
        <f t="shared" si="19"/>
        <v>116188166.06</v>
      </c>
      <c r="AS57" s="38">
        <f t="shared" si="19"/>
        <v>30377170</v>
      </c>
      <c r="AT57" s="38">
        <f t="shared" si="19"/>
        <v>0</v>
      </c>
      <c r="AU57" s="38">
        <f t="shared" si="19"/>
        <v>34486943.72</v>
      </c>
      <c r="AV57" s="38">
        <f t="shared" si="19"/>
        <v>2135350</v>
      </c>
      <c r="AW57" s="38">
        <f t="shared" si="19"/>
        <v>0</v>
      </c>
      <c r="AX57" s="38">
        <f t="shared" si="19"/>
        <v>2274846.16</v>
      </c>
      <c r="AY57" s="38">
        <f t="shared" si="19"/>
        <v>15103564.129999999</v>
      </c>
      <c r="AZ57" s="38">
        <f t="shared" si="19"/>
        <v>10645000</v>
      </c>
      <c r="BA57" s="38">
        <f t="shared" si="19"/>
        <v>5396589.95</v>
      </c>
      <c r="BB57" s="38">
        <f t="shared" si="19"/>
        <v>0</v>
      </c>
      <c r="BC57" s="38">
        <f t="shared" si="19"/>
        <v>0</v>
      </c>
      <c r="BD57" s="38">
        <f t="shared" si="19"/>
        <v>0</v>
      </c>
      <c r="BE57" s="38">
        <f t="shared" si="19"/>
        <v>15249420</v>
      </c>
      <c r="BF57" s="38">
        <f t="shared" si="19"/>
        <v>0</v>
      </c>
      <c r="BG57" s="38">
        <f t="shared" si="19"/>
        <v>18272554.45</v>
      </c>
      <c r="BH57" s="38">
        <f t="shared" si="19"/>
        <v>363512400</v>
      </c>
      <c r="BI57" s="38">
        <f t="shared" si="19"/>
        <v>0</v>
      </c>
      <c r="BJ57" s="38">
        <f t="shared" si="19"/>
        <v>18000000</v>
      </c>
      <c r="BK57" s="38">
        <f t="shared" si="19"/>
        <v>0</v>
      </c>
      <c r="BL57" s="38">
        <f t="shared" si="19"/>
        <v>0</v>
      </c>
      <c r="BM57" s="38">
        <f t="shared" si="19"/>
        <v>0</v>
      </c>
      <c r="BN57" s="38">
        <f t="shared" si="19"/>
        <v>836000000</v>
      </c>
      <c r="BO57" s="38">
        <f aca="true" t="shared" si="20" ref="BO57:BW57">+BO25+BO33+BO40+BO47+BO51+BO56</f>
        <v>0</v>
      </c>
      <c r="BP57" s="38">
        <f t="shared" si="20"/>
        <v>836000000</v>
      </c>
      <c r="BQ57" s="38">
        <f t="shared" si="20"/>
        <v>382063760</v>
      </c>
      <c r="BR57" s="38">
        <f t="shared" si="20"/>
        <v>0</v>
      </c>
      <c r="BS57" s="38">
        <f t="shared" si="20"/>
        <v>489975963.44</v>
      </c>
      <c r="BT57" s="38"/>
      <c r="BU57" s="38">
        <f>+BU12+BU25+BU33+BU40+BU47+BU51+BU56</f>
        <v>9436186517.61</v>
      </c>
      <c r="BV57" s="38">
        <f t="shared" si="20"/>
        <v>2332467810.64</v>
      </c>
      <c r="BW57" s="38">
        <f t="shared" si="20"/>
        <v>9948890382.64</v>
      </c>
    </row>
  </sheetData>
  <sheetProtection/>
  <mergeCells count="75"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L8:N8"/>
    <mergeCell ref="BK8:BM8"/>
    <mergeCell ref="O9:P9"/>
    <mergeCell ref="A1:B1"/>
    <mergeCell ref="BN8:BP8"/>
    <mergeCell ref="AJ8:AL8"/>
    <mergeCell ref="AJ9:AK9"/>
    <mergeCell ref="BH9:BI9"/>
    <mergeCell ref="AP8:AR8"/>
    <mergeCell ref="BQ8:BS8"/>
    <mergeCell ref="BN9:BO9"/>
    <mergeCell ref="BQ9:BR9"/>
    <mergeCell ref="BK7:BM7"/>
    <mergeCell ref="BK9:BL9"/>
    <mergeCell ref="AG8:AI8"/>
    <mergeCell ref="AY9:AZ9"/>
    <mergeCell ref="AJ7:AL7"/>
    <mergeCell ref="AM7:AO7"/>
    <mergeCell ref="AP7:AR7"/>
    <mergeCell ref="B7:B8"/>
    <mergeCell ref="C7:E7"/>
    <mergeCell ref="F7:H7"/>
    <mergeCell ref="I7:K7"/>
    <mergeCell ref="I9:J9"/>
    <mergeCell ref="X8:Z8"/>
    <mergeCell ref="L7:N7"/>
    <mergeCell ref="O7:Q7"/>
    <mergeCell ref="U7:W7"/>
    <mergeCell ref="L9:M9"/>
    <mergeCell ref="X7:Z7"/>
    <mergeCell ref="C3:F3"/>
    <mergeCell ref="I8:K8"/>
    <mergeCell ref="O8:Q8"/>
    <mergeCell ref="AG7:AI7"/>
    <mergeCell ref="R7:T7"/>
    <mergeCell ref="AA8:AC8"/>
    <mergeCell ref="R9:S9"/>
    <mergeCell ref="U9:V9"/>
    <mergeCell ref="X9:Y9"/>
    <mergeCell ref="AA9:AB9"/>
    <mergeCell ref="AD9:AE9"/>
    <mergeCell ref="BH7:BJ7"/>
    <mergeCell ref="BB8:BD8"/>
    <mergeCell ref="BE8:BG8"/>
    <mergeCell ref="BH8:BJ8"/>
    <mergeCell ref="AY8:BA8"/>
    <mergeCell ref="R8:T8"/>
    <mergeCell ref="U8:W8"/>
    <mergeCell ref="AS8:AU8"/>
    <mergeCell ref="AV7:AX7"/>
    <mergeCell ref="BE9:BF9"/>
    <mergeCell ref="BB7:BD7"/>
    <mergeCell ref="BE7:BG7"/>
    <mergeCell ref="AM9:AN9"/>
    <mergeCell ref="AP9:AQ9"/>
    <mergeCell ref="AS9:AT9"/>
    <mergeCell ref="BB9:BC9"/>
    <mergeCell ref="AA7:AC7"/>
    <mergeCell ref="AD8:AF8"/>
    <mergeCell ref="AM8:AO8"/>
    <mergeCell ref="AY7:BA7"/>
    <mergeCell ref="AV9:AW9"/>
    <mergeCell ref="AD7:AF7"/>
    <mergeCell ref="AS7:AU7"/>
    <mergeCell ref="AV8:AX8"/>
    <mergeCell ref="AG9:AH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8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56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3" width="18.7109375" style="0" customWidth="1"/>
    <col min="4" max="4" width="16.00390625" style="0" customWidth="1"/>
    <col min="5" max="5" width="9.421875" style="0" customWidth="1"/>
    <col min="6" max="6" width="18.7109375" style="0" customWidth="1"/>
    <col min="7" max="7" width="9.28125" style="0" customWidth="1"/>
    <col min="8" max="8" width="14.28125" style="0" customWidth="1"/>
    <col min="9" max="9" width="18.7109375" style="0" customWidth="1"/>
    <col min="10" max="10" width="10.421875" style="0" customWidth="1"/>
    <col min="11" max="11" width="9.140625" style="0" customWidth="1"/>
    <col min="12" max="12" width="15.28125" style="0" customWidth="1"/>
    <col min="13" max="13" width="15.7109375" style="0" customWidth="1"/>
    <col min="14" max="14" width="9.28125" style="0" customWidth="1"/>
    <col min="15" max="15" width="16.00390625" style="0" customWidth="1"/>
    <col min="16" max="16" width="16.28125" style="0" customWidth="1"/>
    <col min="17" max="17" width="9.57421875" style="0" customWidth="1"/>
    <col min="18" max="18" width="15.140625" style="0" customWidth="1"/>
    <col min="19" max="19" width="14.28125" style="0" customWidth="1"/>
    <col min="20" max="20" width="9.28125" style="0" customWidth="1"/>
    <col min="21" max="21" width="15.28125" style="0" customWidth="1"/>
    <col min="22" max="22" width="11.140625" style="0" customWidth="1"/>
    <col min="23" max="23" width="9.57421875" style="0" customWidth="1"/>
    <col min="24" max="24" width="16.57421875" style="0" customWidth="1"/>
    <col min="25" max="25" width="15.28125" style="0" customWidth="1"/>
    <col min="26" max="26" width="8.7109375" style="0" customWidth="1"/>
    <col min="27" max="27" width="15.140625" style="0" customWidth="1"/>
    <col min="28" max="28" width="14.8515625" style="0" customWidth="1"/>
    <col min="29" max="29" width="9.421875" style="0" customWidth="1"/>
    <col min="30" max="30" width="16.421875" style="0" customWidth="1"/>
    <col min="31" max="31" width="16.140625" style="0" customWidth="1"/>
    <col min="32" max="32" width="9.28125" style="0" customWidth="1"/>
    <col min="33" max="33" width="15.421875" style="0" customWidth="1"/>
    <col min="34" max="34" width="14.00390625" style="0" customWidth="1"/>
    <col min="35" max="35" width="9.28125" style="0" customWidth="1"/>
    <col min="36" max="36" width="16.00390625" style="0" customWidth="1"/>
    <col min="37" max="37" width="14.00390625" style="0" customWidth="1"/>
    <col min="38" max="38" width="9.7109375" style="0" customWidth="1"/>
    <col min="39" max="39" width="15.421875" style="0" customWidth="1"/>
    <col min="40" max="40" width="12.421875" style="0" customWidth="1"/>
    <col min="41" max="41" width="9.140625" style="0" customWidth="1"/>
    <col min="42" max="42" width="15.421875" style="0" customWidth="1"/>
    <col min="43" max="43" width="13.57421875" style="0" customWidth="1"/>
    <col min="44" max="44" width="9.57421875" style="0" customWidth="1"/>
    <col min="45" max="45" width="16.421875" style="0" customWidth="1"/>
    <col min="46" max="46" width="13.7109375" style="0" customWidth="1"/>
    <col min="47" max="47" width="9.28125" style="0" customWidth="1"/>
    <col min="48" max="48" width="13.28125" style="0" customWidth="1"/>
    <col min="49" max="49" width="11.140625" style="0" customWidth="1"/>
    <col min="50" max="50" width="9.28125" style="0" customWidth="1"/>
    <col min="51" max="51" width="16.57421875" style="0" customWidth="1"/>
    <col min="52" max="52" width="13.8515625" style="0" customWidth="1"/>
    <col min="53" max="53" width="9.140625" style="0" customWidth="1"/>
    <col min="54" max="54" width="11.28125" style="0" customWidth="1"/>
    <col min="55" max="55" width="12.421875" style="0" customWidth="1"/>
    <col min="56" max="56" width="9.7109375" style="0" customWidth="1"/>
    <col min="57" max="58" width="14.8515625" style="0" customWidth="1"/>
    <col min="59" max="59" width="10.00390625" style="0" customWidth="1"/>
    <col min="60" max="60" width="15.57421875" style="0" customWidth="1"/>
    <col min="61" max="61" width="12.00390625" style="0" customWidth="1"/>
    <col min="62" max="62" width="9.28125" style="0" customWidth="1"/>
    <col min="63" max="63" width="13.28125" style="0" customWidth="1"/>
    <col min="64" max="64" width="11.7109375" style="0" customWidth="1"/>
    <col min="65" max="65" width="9.140625" style="0" customWidth="1"/>
    <col min="66" max="66" width="16.7109375" style="0" customWidth="1"/>
    <col min="67" max="67" width="11.7109375" style="0" customWidth="1"/>
    <col min="68" max="68" width="10.00390625" style="0" customWidth="1"/>
    <col min="69" max="69" width="14.8515625" style="0" customWidth="1"/>
    <col min="70" max="70" width="14.140625" style="0" customWidth="1"/>
    <col min="71" max="71" width="11.28125" style="0" customWidth="1"/>
    <col min="72" max="72" width="12.7109375" style="0" customWidth="1"/>
    <col min="73" max="74" width="18.7109375" style="0" customWidth="1"/>
    <col min="75" max="75" width="11.00390625" style="0" customWidth="1"/>
  </cols>
  <sheetData>
    <row r="1" spans="1:2" ht="41.25" customHeight="1">
      <c r="A1" s="103" t="s">
        <v>138</v>
      </c>
      <c r="B1" s="103"/>
    </row>
    <row r="2" spans="3:6" ht="12.75">
      <c r="C2" s="112" t="s">
        <v>6</v>
      </c>
      <c r="D2" s="112"/>
      <c r="E2" s="112"/>
      <c r="F2" s="112"/>
    </row>
    <row r="3" ht="18.75">
      <c r="B3" s="3" t="s">
        <v>132</v>
      </c>
    </row>
    <row r="4" spans="2:7" ht="18.75">
      <c r="B4" s="39"/>
      <c r="C4" s="39" t="s">
        <v>131</v>
      </c>
      <c r="D4" s="3">
        <f>'[1]Entrate'!C5</f>
        <v>2024</v>
      </c>
      <c r="G4" s="3"/>
    </row>
    <row r="5" spans="2:7" ht="18.75">
      <c r="B5" s="3"/>
      <c r="G5" s="3"/>
    </row>
    <row r="6" spans="1:75" ht="12.75" customHeight="1">
      <c r="A6" s="116"/>
      <c r="B6" s="113" t="s">
        <v>66</v>
      </c>
      <c r="C6" s="88">
        <v>1</v>
      </c>
      <c r="D6" s="89"/>
      <c r="E6" s="90"/>
      <c r="F6" s="88">
        <v>2</v>
      </c>
      <c r="G6" s="89"/>
      <c r="H6" s="90"/>
      <c r="I6" s="88">
        <v>3</v>
      </c>
      <c r="J6" s="89"/>
      <c r="K6" s="90"/>
      <c r="L6" s="88">
        <v>4</v>
      </c>
      <c r="M6" s="89"/>
      <c r="N6" s="90"/>
      <c r="O6" s="88">
        <v>5</v>
      </c>
      <c r="P6" s="89"/>
      <c r="Q6" s="90"/>
      <c r="R6" s="88">
        <v>6</v>
      </c>
      <c r="S6" s="89"/>
      <c r="T6" s="90"/>
      <c r="U6" s="88">
        <v>7</v>
      </c>
      <c r="V6" s="89"/>
      <c r="W6" s="90"/>
      <c r="X6" s="88">
        <v>8</v>
      </c>
      <c r="Y6" s="89"/>
      <c r="Z6" s="90"/>
      <c r="AA6" s="88">
        <v>9</v>
      </c>
      <c r="AB6" s="89"/>
      <c r="AC6" s="90"/>
      <c r="AD6" s="88">
        <v>10</v>
      </c>
      <c r="AE6" s="89"/>
      <c r="AF6" s="90"/>
      <c r="AG6" s="89">
        <v>11</v>
      </c>
      <c r="AH6" s="89"/>
      <c r="AI6" s="90"/>
      <c r="AJ6" s="88">
        <v>12</v>
      </c>
      <c r="AK6" s="89"/>
      <c r="AL6" s="90"/>
      <c r="AM6" s="88">
        <v>13</v>
      </c>
      <c r="AN6" s="89"/>
      <c r="AO6" s="90"/>
      <c r="AP6" s="88">
        <v>14</v>
      </c>
      <c r="AQ6" s="89"/>
      <c r="AR6" s="90"/>
      <c r="AS6" s="88">
        <v>15</v>
      </c>
      <c r="AT6" s="89"/>
      <c r="AU6" s="90"/>
      <c r="AV6" s="89">
        <v>16</v>
      </c>
      <c r="AW6" s="89"/>
      <c r="AX6" s="90"/>
      <c r="AY6" s="88">
        <v>17</v>
      </c>
      <c r="AZ6" s="89"/>
      <c r="BA6" s="90"/>
      <c r="BB6" s="88">
        <v>18</v>
      </c>
      <c r="BC6" s="89"/>
      <c r="BD6" s="90"/>
      <c r="BE6" s="88">
        <v>19</v>
      </c>
      <c r="BF6" s="89"/>
      <c r="BG6" s="90"/>
      <c r="BH6" s="88">
        <v>20</v>
      </c>
      <c r="BI6" s="89"/>
      <c r="BJ6" s="90"/>
      <c r="BK6" s="89">
        <v>50</v>
      </c>
      <c r="BL6" s="89"/>
      <c r="BM6" s="90"/>
      <c r="BN6" s="88">
        <v>60</v>
      </c>
      <c r="BO6" s="89"/>
      <c r="BP6" s="90"/>
      <c r="BQ6" s="88">
        <v>99</v>
      </c>
      <c r="BR6" s="89"/>
      <c r="BS6" s="89"/>
      <c r="BT6" s="104" t="s">
        <v>129</v>
      </c>
      <c r="BU6" s="106" t="s">
        <v>130</v>
      </c>
      <c r="BV6" s="97"/>
      <c r="BW6" s="107"/>
    </row>
    <row r="7" spans="1:75" s="23" customFormat="1" ht="58.5" customHeight="1">
      <c r="A7" s="117"/>
      <c r="B7" s="114"/>
      <c r="C7" s="97" t="s">
        <v>67</v>
      </c>
      <c r="D7" s="97"/>
      <c r="E7" s="98"/>
      <c r="F7" s="99" t="s">
        <v>68</v>
      </c>
      <c r="G7" s="98"/>
      <c r="H7" s="100"/>
      <c r="I7" s="94" t="s">
        <v>69</v>
      </c>
      <c r="J7" s="95"/>
      <c r="K7" s="93"/>
      <c r="L7" s="91" t="s">
        <v>70</v>
      </c>
      <c r="M7" s="92"/>
      <c r="N7" s="93"/>
      <c r="O7" s="91" t="s">
        <v>71</v>
      </c>
      <c r="P7" s="92"/>
      <c r="Q7" s="93"/>
      <c r="R7" s="97" t="s">
        <v>133</v>
      </c>
      <c r="S7" s="97"/>
      <c r="T7" s="98"/>
      <c r="U7" s="99" t="s">
        <v>112</v>
      </c>
      <c r="V7" s="98"/>
      <c r="W7" s="100"/>
      <c r="X7" s="94" t="s">
        <v>113</v>
      </c>
      <c r="Y7" s="95"/>
      <c r="Z7" s="93"/>
      <c r="AA7" s="91" t="s">
        <v>114</v>
      </c>
      <c r="AB7" s="92"/>
      <c r="AC7" s="93"/>
      <c r="AD7" s="91" t="s">
        <v>115</v>
      </c>
      <c r="AE7" s="92"/>
      <c r="AF7" s="93"/>
      <c r="AG7" s="97" t="s">
        <v>116</v>
      </c>
      <c r="AH7" s="97"/>
      <c r="AI7" s="98"/>
      <c r="AJ7" s="99" t="s">
        <v>117</v>
      </c>
      <c r="AK7" s="98"/>
      <c r="AL7" s="100"/>
      <c r="AM7" s="94" t="s">
        <v>118</v>
      </c>
      <c r="AN7" s="95"/>
      <c r="AO7" s="93"/>
      <c r="AP7" s="91" t="s">
        <v>119</v>
      </c>
      <c r="AQ7" s="92"/>
      <c r="AR7" s="93"/>
      <c r="AS7" s="91" t="s">
        <v>120</v>
      </c>
      <c r="AT7" s="92"/>
      <c r="AU7" s="93"/>
      <c r="AV7" s="97" t="s">
        <v>121</v>
      </c>
      <c r="AW7" s="97"/>
      <c r="AX7" s="98"/>
      <c r="AY7" s="99" t="s">
        <v>122</v>
      </c>
      <c r="AZ7" s="98"/>
      <c r="BA7" s="100"/>
      <c r="BB7" s="94" t="s">
        <v>123</v>
      </c>
      <c r="BC7" s="95"/>
      <c r="BD7" s="93"/>
      <c r="BE7" s="91" t="s">
        <v>124</v>
      </c>
      <c r="BF7" s="92"/>
      <c r="BG7" s="93"/>
      <c r="BH7" s="91" t="s">
        <v>125</v>
      </c>
      <c r="BI7" s="92"/>
      <c r="BJ7" s="93"/>
      <c r="BK7" s="97" t="s">
        <v>126</v>
      </c>
      <c r="BL7" s="97"/>
      <c r="BM7" s="98"/>
      <c r="BN7" s="99" t="s">
        <v>127</v>
      </c>
      <c r="BO7" s="98"/>
      <c r="BP7" s="100"/>
      <c r="BQ7" s="94" t="s">
        <v>128</v>
      </c>
      <c r="BR7" s="95"/>
      <c r="BS7" s="92"/>
      <c r="BT7" s="105"/>
      <c r="BU7" s="108"/>
      <c r="BV7" s="111"/>
      <c r="BW7" s="110"/>
    </row>
    <row r="8" spans="1:75" s="23" customFormat="1" ht="11.25" customHeight="1">
      <c r="A8" s="117"/>
      <c r="C8" s="86" t="s">
        <v>4</v>
      </c>
      <c r="D8" s="87"/>
      <c r="E8" s="61" t="s">
        <v>5</v>
      </c>
      <c r="F8" s="86" t="s">
        <v>4</v>
      </c>
      <c r="G8" s="87"/>
      <c r="H8" s="68" t="s">
        <v>5</v>
      </c>
      <c r="I8" s="86" t="s">
        <v>4</v>
      </c>
      <c r="J8" s="87"/>
      <c r="K8" s="24" t="s">
        <v>5</v>
      </c>
      <c r="L8" s="86" t="s">
        <v>4</v>
      </c>
      <c r="M8" s="87"/>
      <c r="N8" s="24" t="s">
        <v>5</v>
      </c>
      <c r="O8" s="86" t="s">
        <v>4</v>
      </c>
      <c r="P8" s="87"/>
      <c r="Q8" s="24" t="s">
        <v>5</v>
      </c>
      <c r="R8" s="96" t="s">
        <v>4</v>
      </c>
      <c r="S8" s="87"/>
      <c r="T8" s="61" t="s">
        <v>5</v>
      </c>
      <c r="U8" s="86" t="s">
        <v>4</v>
      </c>
      <c r="V8" s="87"/>
      <c r="W8" s="68" t="s">
        <v>5</v>
      </c>
      <c r="X8" s="86" t="s">
        <v>4</v>
      </c>
      <c r="Y8" s="87"/>
      <c r="Z8" s="24" t="s">
        <v>5</v>
      </c>
      <c r="AA8" s="86" t="s">
        <v>4</v>
      </c>
      <c r="AB8" s="87"/>
      <c r="AC8" s="24" t="s">
        <v>5</v>
      </c>
      <c r="AD8" s="86" t="s">
        <v>4</v>
      </c>
      <c r="AE8" s="87"/>
      <c r="AF8" s="24" t="s">
        <v>5</v>
      </c>
      <c r="AG8" s="96" t="s">
        <v>4</v>
      </c>
      <c r="AH8" s="87"/>
      <c r="AI8" s="61" t="s">
        <v>5</v>
      </c>
      <c r="AJ8" s="86" t="s">
        <v>4</v>
      </c>
      <c r="AK8" s="87"/>
      <c r="AL8" s="68" t="s">
        <v>5</v>
      </c>
      <c r="AM8" s="86" t="s">
        <v>4</v>
      </c>
      <c r="AN8" s="87"/>
      <c r="AO8" s="24" t="s">
        <v>5</v>
      </c>
      <c r="AP8" s="86" t="s">
        <v>4</v>
      </c>
      <c r="AQ8" s="87"/>
      <c r="AR8" s="24" t="s">
        <v>5</v>
      </c>
      <c r="AS8" s="86" t="s">
        <v>4</v>
      </c>
      <c r="AT8" s="87"/>
      <c r="AU8" s="24" t="s">
        <v>5</v>
      </c>
      <c r="AV8" s="96" t="s">
        <v>4</v>
      </c>
      <c r="AW8" s="87"/>
      <c r="AX8" s="61" t="s">
        <v>5</v>
      </c>
      <c r="AY8" s="86" t="s">
        <v>4</v>
      </c>
      <c r="AZ8" s="87"/>
      <c r="BA8" s="68" t="s">
        <v>5</v>
      </c>
      <c r="BB8" s="86" t="s">
        <v>4</v>
      </c>
      <c r="BC8" s="87"/>
      <c r="BD8" s="24" t="s">
        <v>5</v>
      </c>
      <c r="BE8" s="86" t="s">
        <v>4</v>
      </c>
      <c r="BF8" s="87"/>
      <c r="BG8" s="24" t="s">
        <v>5</v>
      </c>
      <c r="BH8" s="86" t="s">
        <v>4</v>
      </c>
      <c r="BI8" s="87"/>
      <c r="BJ8" s="24" t="s">
        <v>5</v>
      </c>
      <c r="BK8" s="96" t="s">
        <v>4</v>
      </c>
      <c r="BL8" s="87"/>
      <c r="BM8" s="61" t="s">
        <v>5</v>
      </c>
      <c r="BN8" s="86" t="s">
        <v>4</v>
      </c>
      <c r="BO8" s="87"/>
      <c r="BP8" s="68" t="s">
        <v>5</v>
      </c>
      <c r="BQ8" s="86" t="s">
        <v>4</v>
      </c>
      <c r="BR8" s="87"/>
      <c r="BS8" s="24" t="s">
        <v>5</v>
      </c>
      <c r="BT8" s="75" t="s">
        <v>4</v>
      </c>
      <c r="BU8" s="86" t="s">
        <v>4</v>
      </c>
      <c r="BV8" s="87"/>
      <c r="BW8" s="24" t="s">
        <v>5</v>
      </c>
    </row>
    <row r="9" spans="1:75" s="23" customFormat="1" ht="39" customHeight="1">
      <c r="A9" s="118"/>
      <c r="C9" s="62"/>
      <c r="D9" s="66" t="s">
        <v>72</v>
      </c>
      <c r="E9" s="64"/>
      <c r="F9" s="65"/>
      <c r="G9" s="66" t="s">
        <v>72</v>
      </c>
      <c r="H9" s="67"/>
      <c r="I9" s="65"/>
      <c r="J9" s="69" t="s">
        <v>72</v>
      </c>
      <c r="K9" s="64"/>
      <c r="L9" s="63"/>
      <c r="M9" s="69" t="s">
        <v>72</v>
      </c>
      <c r="N9" s="64"/>
      <c r="O9" s="65"/>
      <c r="P9" s="69" t="s">
        <v>72</v>
      </c>
      <c r="Q9" s="64"/>
      <c r="R9" s="62"/>
      <c r="S9" s="66" t="s">
        <v>72</v>
      </c>
      <c r="T9" s="64"/>
      <c r="U9" s="65"/>
      <c r="V9" s="66" t="s">
        <v>72</v>
      </c>
      <c r="W9" s="67"/>
      <c r="X9" s="65"/>
      <c r="Y9" s="69" t="s">
        <v>72</v>
      </c>
      <c r="Z9" s="64"/>
      <c r="AA9" s="63"/>
      <c r="AB9" s="69" t="s">
        <v>72</v>
      </c>
      <c r="AC9" s="64"/>
      <c r="AD9" s="65"/>
      <c r="AE9" s="69" t="s">
        <v>72</v>
      </c>
      <c r="AF9" s="64"/>
      <c r="AG9" s="62"/>
      <c r="AH9" s="66" t="s">
        <v>72</v>
      </c>
      <c r="AI9" s="64"/>
      <c r="AJ9" s="65"/>
      <c r="AK9" s="66" t="s">
        <v>72</v>
      </c>
      <c r="AL9" s="67"/>
      <c r="AM9" s="65"/>
      <c r="AN9" s="69" t="s">
        <v>72</v>
      </c>
      <c r="AO9" s="64"/>
      <c r="AP9" s="63"/>
      <c r="AQ9" s="69" t="s">
        <v>72</v>
      </c>
      <c r="AR9" s="64"/>
      <c r="AS9" s="65"/>
      <c r="AT9" s="69" t="s">
        <v>72</v>
      </c>
      <c r="AU9" s="64"/>
      <c r="AV9" s="62"/>
      <c r="AW9" s="66" t="s">
        <v>72</v>
      </c>
      <c r="AX9" s="64"/>
      <c r="AY9" s="65"/>
      <c r="AZ9" s="66" t="s">
        <v>72</v>
      </c>
      <c r="BA9" s="67"/>
      <c r="BB9" s="65"/>
      <c r="BC9" s="69" t="s">
        <v>72</v>
      </c>
      <c r="BD9" s="64"/>
      <c r="BE9" s="63"/>
      <c r="BF9" s="69" t="s">
        <v>72</v>
      </c>
      <c r="BG9" s="64"/>
      <c r="BH9" s="65"/>
      <c r="BI9" s="69" t="s">
        <v>72</v>
      </c>
      <c r="BJ9" s="64"/>
      <c r="BK9" s="62"/>
      <c r="BL9" s="66" t="s">
        <v>72</v>
      </c>
      <c r="BM9" s="64"/>
      <c r="BN9" s="65"/>
      <c r="BO9" s="66" t="s">
        <v>72</v>
      </c>
      <c r="BP9" s="67"/>
      <c r="BQ9" s="65"/>
      <c r="BR9" s="69" t="s">
        <v>72</v>
      </c>
      <c r="BS9" s="64"/>
      <c r="BT9" s="63"/>
      <c r="BU9" s="65"/>
      <c r="BV9" s="69" t="s">
        <v>72</v>
      </c>
      <c r="BW9" s="64"/>
    </row>
    <row r="10" spans="1:75" ht="11.25" customHeight="1">
      <c r="A10" s="25"/>
      <c r="B10" s="26"/>
      <c r="C10" s="27"/>
      <c r="D10" s="27"/>
      <c r="E10" s="27"/>
      <c r="F10" s="27"/>
      <c r="G10" s="27"/>
      <c r="H10" s="27"/>
      <c r="I10" s="27"/>
      <c r="J10" s="27"/>
      <c r="K10" s="70"/>
      <c r="L10" s="27"/>
      <c r="M10" s="27"/>
      <c r="N10" s="70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70"/>
      <c r="AA10" s="27"/>
      <c r="AB10" s="27"/>
      <c r="AC10" s="70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70"/>
      <c r="AP10" s="27"/>
      <c r="AQ10" s="27"/>
      <c r="AR10" s="70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70"/>
      <c r="BE10" s="27"/>
      <c r="BF10" s="27"/>
      <c r="BG10" s="70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70"/>
      <c r="BT10" s="27"/>
      <c r="BU10" s="27"/>
      <c r="BV10" s="27"/>
      <c r="BW10" s="27"/>
    </row>
    <row r="11" spans="1:75" ht="11.25" customHeight="1">
      <c r="A11" s="25"/>
      <c r="B11" s="58" t="s">
        <v>73</v>
      </c>
      <c r="C11" s="27"/>
      <c r="D11" s="27"/>
      <c r="E11" s="27"/>
      <c r="F11" s="27"/>
      <c r="G11" s="27"/>
      <c r="H11" s="27"/>
      <c r="I11" s="27"/>
      <c r="J11" s="27"/>
      <c r="K11" s="70"/>
      <c r="L11" s="27"/>
      <c r="M11" s="27"/>
      <c r="N11" s="70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70"/>
      <c r="AA11" s="27"/>
      <c r="AB11" s="27"/>
      <c r="AC11" s="70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70"/>
      <c r="AP11" s="27"/>
      <c r="AQ11" s="27"/>
      <c r="AR11" s="70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70"/>
      <c r="BE11" s="27"/>
      <c r="BF11" s="27"/>
      <c r="BG11" s="70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70"/>
      <c r="BT11" s="29">
        <v>0</v>
      </c>
      <c r="BU11" s="27">
        <f>BT11</f>
        <v>0</v>
      </c>
      <c r="BV11" s="27"/>
      <c r="BW11" s="27"/>
    </row>
    <row r="12" spans="1:75" ht="11.25" customHeight="1">
      <c r="A12" s="25"/>
      <c r="B12" s="58"/>
      <c r="C12" s="27"/>
      <c r="D12" s="27"/>
      <c r="E12" s="27"/>
      <c r="F12" s="27"/>
      <c r="G12" s="27"/>
      <c r="H12" s="27"/>
      <c r="I12" s="27"/>
      <c r="J12" s="27"/>
      <c r="K12" s="70"/>
      <c r="L12" s="27"/>
      <c r="M12" s="27"/>
      <c r="N12" s="70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70"/>
      <c r="AA12" s="27"/>
      <c r="AB12" s="27"/>
      <c r="AC12" s="70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70"/>
      <c r="AP12" s="27"/>
      <c r="AQ12" s="27"/>
      <c r="AR12" s="70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70"/>
      <c r="BE12" s="27"/>
      <c r="BF12" s="27"/>
      <c r="BG12" s="70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70"/>
      <c r="BT12" s="27"/>
      <c r="BU12" s="27"/>
      <c r="BV12" s="27"/>
      <c r="BW12" s="27"/>
    </row>
    <row r="13" spans="1:75" ht="12.75">
      <c r="A13" s="50"/>
      <c r="B13" s="48" t="s">
        <v>74</v>
      </c>
      <c r="C13" s="44"/>
      <c r="D13" s="45"/>
      <c r="E13" s="45"/>
      <c r="F13" s="4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44"/>
      <c r="S13" s="45"/>
      <c r="T13" s="45"/>
      <c r="U13" s="4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44"/>
      <c r="AH13" s="45"/>
      <c r="AI13" s="45"/>
      <c r="AJ13" s="4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44"/>
      <c r="AW13" s="45"/>
      <c r="AX13" s="45"/>
      <c r="AY13" s="4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44"/>
      <c r="BL13" s="45"/>
      <c r="BM13" s="45"/>
      <c r="BN13" s="45"/>
      <c r="BO13" s="25"/>
      <c r="BP13" s="25"/>
      <c r="BQ13" s="25"/>
      <c r="BR13" s="25"/>
      <c r="BS13" s="25"/>
      <c r="BT13" s="25"/>
      <c r="BU13" s="25"/>
      <c r="BV13" s="25"/>
      <c r="BW13" s="25"/>
    </row>
    <row r="14" spans="1:75" ht="15">
      <c r="A14" s="26">
        <v>101</v>
      </c>
      <c r="B14" s="28" t="s">
        <v>75</v>
      </c>
      <c r="C14" s="29">
        <v>242707817</v>
      </c>
      <c r="D14" s="29">
        <v>0</v>
      </c>
      <c r="E14" s="29">
        <v>0</v>
      </c>
      <c r="F14" s="29">
        <v>1777030</v>
      </c>
      <c r="G14" s="29">
        <v>0</v>
      </c>
      <c r="H14" s="29">
        <v>0</v>
      </c>
      <c r="I14" s="29">
        <v>106205400</v>
      </c>
      <c r="J14" s="29">
        <v>0</v>
      </c>
      <c r="K14" s="29">
        <v>0</v>
      </c>
      <c r="L14" s="29">
        <v>98993450</v>
      </c>
      <c r="M14" s="29">
        <v>0</v>
      </c>
      <c r="N14" s="29">
        <v>0</v>
      </c>
      <c r="O14" s="29">
        <v>28020140</v>
      </c>
      <c r="P14" s="29">
        <v>0</v>
      </c>
      <c r="Q14" s="29">
        <v>0</v>
      </c>
      <c r="R14" s="29">
        <v>1463970</v>
      </c>
      <c r="S14" s="29">
        <v>0</v>
      </c>
      <c r="T14" s="29">
        <v>0</v>
      </c>
      <c r="U14" s="29">
        <v>552140</v>
      </c>
      <c r="V14" s="29">
        <v>0</v>
      </c>
      <c r="W14" s="29">
        <v>0</v>
      </c>
      <c r="X14" s="29">
        <v>16379150</v>
      </c>
      <c r="Y14" s="29">
        <v>0</v>
      </c>
      <c r="Z14" s="29">
        <v>0</v>
      </c>
      <c r="AA14" s="29">
        <v>4789620</v>
      </c>
      <c r="AB14" s="29">
        <v>0</v>
      </c>
      <c r="AC14" s="29">
        <v>0</v>
      </c>
      <c r="AD14" s="29">
        <v>11836680</v>
      </c>
      <c r="AE14" s="29">
        <v>0</v>
      </c>
      <c r="AF14" s="29">
        <v>0</v>
      </c>
      <c r="AG14" s="29">
        <v>1191720</v>
      </c>
      <c r="AH14" s="29">
        <v>0</v>
      </c>
      <c r="AI14" s="29">
        <v>0</v>
      </c>
      <c r="AJ14" s="29">
        <v>80411200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5878470</v>
      </c>
      <c r="AQ14" s="29">
        <v>0</v>
      </c>
      <c r="AR14" s="29">
        <v>0</v>
      </c>
      <c r="AS14" s="29">
        <v>8680680</v>
      </c>
      <c r="AT14" s="29">
        <v>0</v>
      </c>
      <c r="AU14" s="29">
        <v>0</v>
      </c>
      <c r="AV14" s="29">
        <v>138750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2786670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v>0</v>
      </c>
      <c r="BT14" s="29"/>
      <c r="BU14" s="30">
        <f>+C14+F14+I14+L14+O14+R14+U14+X14+AA14+AD14+AG14+AJ14+AM14+AP14+AS14+AV14+AY14+BB14+BE14+BH14+BK14+BN14+BQ14</f>
        <v>611812887</v>
      </c>
      <c r="BV14" s="30">
        <f aca="true" t="shared" si="0" ref="BV14:BW23">+D14+G14+J14+M14+P14+S14+V14+Y14+AB14+AE14+AH14+AK14+AN14+AQ14+AT14+AW14+AZ14+BC14+BF14+BI14+BL14+BO14+BR14</f>
        <v>0</v>
      </c>
      <c r="BW14" s="30">
        <f t="shared" si="0"/>
        <v>0</v>
      </c>
    </row>
    <row r="15" spans="1:75" ht="15">
      <c r="A15" s="26">
        <f>A14+1</f>
        <v>102</v>
      </c>
      <c r="B15" s="28" t="s">
        <v>76</v>
      </c>
      <c r="C15" s="29">
        <v>15802160</v>
      </c>
      <c r="D15" s="29">
        <v>0</v>
      </c>
      <c r="E15" s="29">
        <v>0</v>
      </c>
      <c r="F15" s="29">
        <v>122970</v>
      </c>
      <c r="G15" s="29">
        <v>0</v>
      </c>
      <c r="H15" s="29">
        <v>0</v>
      </c>
      <c r="I15" s="29">
        <v>9069700</v>
      </c>
      <c r="J15" s="29">
        <v>0</v>
      </c>
      <c r="K15" s="29">
        <v>0</v>
      </c>
      <c r="L15" s="29">
        <v>7806550</v>
      </c>
      <c r="M15" s="29">
        <v>0</v>
      </c>
      <c r="N15" s="29">
        <v>0</v>
      </c>
      <c r="O15" s="29">
        <v>1365610</v>
      </c>
      <c r="P15" s="29">
        <v>0</v>
      </c>
      <c r="Q15" s="29">
        <v>0</v>
      </c>
      <c r="R15" s="29">
        <v>140540</v>
      </c>
      <c r="S15" s="29">
        <v>0</v>
      </c>
      <c r="T15" s="29">
        <v>0</v>
      </c>
      <c r="U15" s="29">
        <v>47860</v>
      </c>
      <c r="V15" s="29">
        <v>0</v>
      </c>
      <c r="W15" s="29">
        <v>0</v>
      </c>
      <c r="X15" s="29">
        <v>2620850</v>
      </c>
      <c r="Y15" s="29">
        <v>0</v>
      </c>
      <c r="Z15" s="29">
        <v>0</v>
      </c>
      <c r="AA15" s="29">
        <v>460380</v>
      </c>
      <c r="AB15" s="29">
        <v>0</v>
      </c>
      <c r="AC15" s="29">
        <v>0</v>
      </c>
      <c r="AD15" s="29">
        <v>1063320</v>
      </c>
      <c r="AE15" s="29">
        <v>0</v>
      </c>
      <c r="AF15" s="29">
        <v>0</v>
      </c>
      <c r="AG15" s="29">
        <v>108280</v>
      </c>
      <c r="AH15" s="29">
        <v>0</v>
      </c>
      <c r="AI15" s="29">
        <v>0</v>
      </c>
      <c r="AJ15" s="29">
        <v>3279400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521530</v>
      </c>
      <c r="AQ15" s="29">
        <v>0</v>
      </c>
      <c r="AR15" s="29">
        <v>0</v>
      </c>
      <c r="AS15" s="29">
        <v>719320</v>
      </c>
      <c r="AT15" s="29">
        <v>0</v>
      </c>
      <c r="AU15" s="29">
        <v>0</v>
      </c>
      <c r="AV15" s="29">
        <v>11250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178330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/>
      <c r="BU15" s="30">
        <f aca="true" t="shared" si="1" ref="BU15:BU23">+C15+F15+I15+L15+O15+R15+U15+X15+AA15+AD15+AG15+AJ15+AM15+AP15+AS15+AV15+AY15+BB15+BE15+BH15+BK15+BN15+BQ15</f>
        <v>43318050</v>
      </c>
      <c r="BV15" s="30">
        <f t="shared" si="0"/>
        <v>0</v>
      </c>
      <c r="BW15" s="30">
        <f t="shared" si="0"/>
        <v>0</v>
      </c>
    </row>
    <row r="16" spans="1:75" ht="15">
      <c r="A16" s="26">
        <f aca="true" t="shared" si="2" ref="A16:A23">A15+1</f>
        <v>103</v>
      </c>
      <c r="B16" s="28" t="s">
        <v>77</v>
      </c>
      <c r="C16" s="29">
        <v>94759830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34148780</v>
      </c>
      <c r="J16" s="29">
        <v>0</v>
      </c>
      <c r="K16" s="29">
        <v>0</v>
      </c>
      <c r="L16" s="29">
        <v>125782380</v>
      </c>
      <c r="M16" s="29">
        <v>0</v>
      </c>
      <c r="N16" s="29">
        <v>0</v>
      </c>
      <c r="O16" s="29">
        <v>36109390</v>
      </c>
      <c r="P16" s="29">
        <v>0</v>
      </c>
      <c r="Q16" s="29">
        <v>0</v>
      </c>
      <c r="R16" s="29">
        <v>19130130</v>
      </c>
      <c r="S16" s="29">
        <v>0</v>
      </c>
      <c r="T16" s="29">
        <v>0</v>
      </c>
      <c r="U16" s="29">
        <v>1060430</v>
      </c>
      <c r="V16" s="29">
        <v>0</v>
      </c>
      <c r="W16" s="29">
        <v>0</v>
      </c>
      <c r="X16" s="29">
        <v>52316430</v>
      </c>
      <c r="Y16" s="29">
        <v>0</v>
      </c>
      <c r="Z16" s="29">
        <v>0</v>
      </c>
      <c r="AA16" s="29">
        <v>335619520</v>
      </c>
      <c r="AB16" s="29">
        <v>0</v>
      </c>
      <c r="AC16" s="29">
        <v>0</v>
      </c>
      <c r="AD16" s="29">
        <v>970428390</v>
      </c>
      <c r="AE16" s="29">
        <v>0</v>
      </c>
      <c r="AF16" s="29">
        <v>0</v>
      </c>
      <c r="AG16" s="29">
        <v>1062500</v>
      </c>
      <c r="AH16" s="29">
        <v>0</v>
      </c>
      <c r="AI16" s="29">
        <v>0</v>
      </c>
      <c r="AJ16" s="29">
        <v>288450460</v>
      </c>
      <c r="AK16" s="29">
        <v>0</v>
      </c>
      <c r="AL16" s="29">
        <v>0</v>
      </c>
      <c r="AM16" s="29">
        <v>1853000</v>
      </c>
      <c r="AN16" s="29">
        <v>0</v>
      </c>
      <c r="AO16" s="29">
        <v>0</v>
      </c>
      <c r="AP16" s="29">
        <v>5842850</v>
      </c>
      <c r="AQ16" s="29">
        <v>0</v>
      </c>
      <c r="AR16" s="29">
        <v>0</v>
      </c>
      <c r="AS16" s="29">
        <v>9849840</v>
      </c>
      <c r="AT16" s="29">
        <v>0</v>
      </c>
      <c r="AU16" s="29">
        <v>0</v>
      </c>
      <c r="AV16" s="29">
        <v>229800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3300020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/>
      <c r="BU16" s="30">
        <f t="shared" si="1"/>
        <v>1979943750</v>
      </c>
      <c r="BV16" s="30">
        <f t="shared" si="0"/>
        <v>0</v>
      </c>
      <c r="BW16" s="30">
        <f t="shared" si="0"/>
        <v>0</v>
      </c>
    </row>
    <row r="17" spans="1:75" ht="15">
      <c r="A17" s="26">
        <f t="shared" si="2"/>
        <v>104</v>
      </c>
      <c r="B17" s="28" t="s">
        <v>23</v>
      </c>
      <c r="C17" s="29">
        <v>9063200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38468000</v>
      </c>
      <c r="M17" s="29">
        <v>0</v>
      </c>
      <c r="N17" s="29">
        <v>0</v>
      </c>
      <c r="O17" s="29">
        <v>10474610</v>
      </c>
      <c r="P17" s="29">
        <v>0</v>
      </c>
      <c r="Q17" s="29">
        <v>0</v>
      </c>
      <c r="R17" s="29">
        <v>2025970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40505820</v>
      </c>
      <c r="Y17" s="29">
        <v>0</v>
      </c>
      <c r="Z17" s="29">
        <v>0</v>
      </c>
      <c r="AA17" s="29">
        <v>2892200</v>
      </c>
      <c r="AB17" s="29">
        <v>0</v>
      </c>
      <c r="AC17" s="29">
        <v>0</v>
      </c>
      <c r="AD17" s="29">
        <v>318350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71315510</v>
      </c>
      <c r="AK17" s="29">
        <v>0</v>
      </c>
      <c r="AL17" s="29">
        <v>0</v>
      </c>
      <c r="AM17" s="29">
        <v>70000</v>
      </c>
      <c r="AN17" s="29">
        <v>0</v>
      </c>
      <c r="AO17" s="29">
        <v>0</v>
      </c>
      <c r="AP17" s="29">
        <v>2993600</v>
      </c>
      <c r="AQ17" s="29">
        <v>0</v>
      </c>
      <c r="AR17" s="29">
        <v>0</v>
      </c>
      <c r="AS17" s="29">
        <v>1293000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310000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/>
      <c r="BU17" s="30">
        <f t="shared" si="1"/>
        <v>179730260</v>
      </c>
      <c r="BV17" s="30">
        <f t="shared" si="0"/>
        <v>0</v>
      </c>
      <c r="BW17" s="30">
        <f t="shared" si="0"/>
        <v>0</v>
      </c>
    </row>
    <row r="18" spans="1:75" ht="15">
      <c r="A18" s="26">
        <f t="shared" si="2"/>
        <v>105</v>
      </c>
      <c r="B18" s="28" t="s">
        <v>78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/>
      <c r="BU18" s="30">
        <f t="shared" si="1"/>
        <v>0</v>
      </c>
      <c r="BV18" s="30">
        <f t="shared" si="0"/>
        <v>0</v>
      </c>
      <c r="BW18" s="30">
        <f t="shared" si="0"/>
        <v>0</v>
      </c>
    </row>
    <row r="19" spans="1:75" ht="15">
      <c r="A19" s="26">
        <f t="shared" si="2"/>
        <v>106</v>
      </c>
      <c r="B19" s="28" t="s">
        <v>79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/>
      <c r="BU19" s="30">
        <f t="shared" si="1"/>
        <v>0</v>
      </c>
      <c r="BV19" s="30">
        <f t="shared" si="0"/>
        <v>0</v>
      </c>
      <c r="BW19" s="30">
        <f t="shared" si="0"/>
        <v>0</v>
      </c>
    </row>
    <row r="20" spans="1:75" ht="15">
      <c r="A20" s="26">
        <f t="shared" si="2"/>
        <v>107</v>
      </c>
      <c r="B20" s="28" t="s">
        <v>80</v>
      </c>
      <c r="C20" s="29">
        <v>20610560</v>
      </c>
      <c r="D20" s="29">
        <v>0</v>
      </c>
      <c r="E20" s="29">
        <v>0</v>
      </c>
      <c r="F20" s="29">
        <v>184060</v>
      </c>
      <c r="G20" s="29">
        <v>0</v>
      </c>
      <c r="H20" s="29">
        <v>0</v>
      </c>
      <c r="I20" s="29">
        <v>694840</v>
      </c>
      <c r="J20" s="29">
        <v>0</v>
      </c>
      <c r="K20" s="29">
        <v>0</v>
      </c>
      <c r="L20" s="29">
        <v>11459740</v>
      </c>
      <c r="M20" s="29">
        <v>0</v>
      </c>
      <c r="N20" s="29">
        <v>0</v>
      </c>
      <c r="O20" s="29">
        <v>8860970</v>
      </c>
      <c r="P20" s="29">
        <v>0</v>
      </c>
      <c r="Q20" s="29">
        <v>0</v>
      </c>
      <c r="R20" s="29">
        <v>1753370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9704230</v>
      </c>
      <c r="Y20" s="29">
        <v>0</v>
      </c>
      <c r="Z20" s="29">
        <v>0</v>
      </c>
      <c r="AA20" s="29">
        <v>6672370</v>
      </c>
      <c r="AB20" s="29">
        <v>0</v>
      </c>
      <c r="AC20" s="29">
        <v>0</v>
      </c>
      <c r="AD20" s="29">
        <v>79178010</v>
      </c>
      <c r="AE20" s="29">
        <v>0</v>
      </c>
      <c r="AF20" s="29">
        <v>0</v>
      </c>
      <c r="AG20" s="29">
        <v>37100</v>
      </c>
      <c r="AH20" s="29">
        <v>0</v>
      </c>
      <c r="AI20" s="29">
        <v>0</v>
      </c>
      <c r="AJ20" s="29">
        <v>5806790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248680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46130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/>
      <c r="BU20" s="30">
        <f t="shared" si="1"/>
        <v>145256850</v>
      </c>
      <c r="BV20" s="30">
        <f t="shared" si="0"/>
        <v>0</v>
      </c>
      <c r="BW20" s="30">
        <f t="shared" si="0"/>
        <v>0</v>
      </c>
    </row>
    <row r="21" spans="1:75" ht="15">
      <c r="A21" s="26">
        <f t="shared" si="2"/>
        <v>108</v>
      </c>
      <c r="B21" s="28" t="s">
        <v>81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/>
      <c r="BU21" s="30">
        <f t="shared" si="1"/>
        <v>0</v>
      </c>
      <c r="BV21" s="30">
        <f t="shared" si="0"/>
        <v>0</v>
      </c>
      <c r="BW21" s="30">
        <f t="shared" si="0"/>
        <v>0</v>
      </c>
    </row>
    <row r="22" spans="1:75" ht="15">
      <c r="A22" s="26">
        <f t="shared" si="2"/>
        <v>109</v>
      </c>
      <c r="B22" s="28" t="s">
        <v>82</v>
      </c>
      <c r="C22" s="29">
        <v>13515200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500000</v>
      </c>
      <c r="J22" s="29">
        <v>0</v>
      </c>
      <c r="K22" s="29">
        <v>0</v>
      </c>
      <c r="L22" s="29">
        <v>268500</v>
      </c>
      <c r="M22" s="29">
        <v>0</v>
      </c>
      <c r="N22" s="29">
        <v>0</v>
      </c>
      <c r="O22" s="29">
        <v>6000</v>
      </c>
      <c r="P22" s="29">
        <v>0</v>
      </c>
      <c r="Q22" s="29">
        <v>0</v>
      </c>
      <c r="R22" s="29">
        <v>15000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957000</v>
      </c>
      <c r="Y22" s="29">
        <v>0</v>
      </c>
      <c r="Z22" s="29">
        <v>0</v>
      </c>
      <c r="AA22" s="29">
        <v>512710</v>
      </c>
      <c r="AB22" s="29">
        <v>0</v>
      </c>
      <c r="AC22" s="29">
        <v>0</v>
      </c>
      <c r="AD22" s="29">
        <v>57000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299000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8000</v>
      </c>
      <c r="AQ22" s="29">
        <v>0</v>
      </c>
      <c r="AR22" s="29">
        <v>0</v>
      </c>
      <c r="AS22" s="29">
        <v>6000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/>
      <c r="BU22" s="30">
        <f t="shared" si="1"/>
        <v>16144410</v>
      </c>
      <c r="BV22" s="30">
        <f t="shared" si="0"/>
        <v>0</v>
      </c>
      <c r="BW22" s="30">
        <f t="shared" si="0"/>
        <v>0</v>
      </c>
    </row>
    <row r="23" spans="1:75" ht="15">
      <c r="A23" s="26">
        <f t="shared" si="2"/>
        <v>110</v>
      </c>
      <c r="B23" s="28" t="s">
        <v>83</v>
      </c>
      <c r="C23" s="29">
        <v>39139945</v>
      </c>
      <c r="D23" s="29">
        <v>27426832</v>
      </c>
      <c r="E23" s="29">
        <v>0</v>
      </c>
      <c r="F23" s="29">
        <v>0</v>
      </c>
      <c r="G23" s="29">
        <v>0</v>
      </c>
      <c r="H23" s="29">
        <v>0</v>
      </c>
      <c r="I23" s="29">
        <v>90000</v>
      </c>
      <c r="J23" s="29">
        <v>0</v>
      </c>
      <c r="K23" s="29">
        <v>0</v>
      </c>
      <c r="L23" s="29">
        <v>16000</v>
      </c>
      <c r="M23" s="29">
        <v>0</v>
      </c>
      <c r="N23" s="29">
        <v>0</v>
      </c>
      <c r="O23" s="29">
        <v>440000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25000</v>
      </c>
      <c r="Y23" s="29">
        <v>0</v>
      </c>
      <c r="Z23" s="29">
        <v>0</v>
      </c>
      <c r="AA23" s="29">
        <v>14000</v>
      </c>
      <c r="AB23" s="29">
        <v>0</v>
      </c>
      <c r="AC23" s="29">
        <v>0</v>
      </c>
      <c r="AD23" s="29">
        <v>150000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10000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359713800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/>
      <c r="BU23" s="30">
        <f t="shared" si="1"/>
        <v>399598745</v>
      </c>
      <c r="BV23" s="30">
        <f t="shared" si="0"/>
        <v>27426832</v>
      </c>
      <c r="BW23" s="30">
        <f t="shared" si="0"/>
        <v>0</v>
      </c>
    </row>
    <row r="24" spans="1:75" s="33" customFormat="1" ht="15.75" thickBot="1">
      <c r="A24" s="71">
        <v>100</v>
      </c>
      <c r="B24" s="31" t="s">
        <v>84</v>
      </c>
      <c r="C24" s="32">
        <f aca="true" t="shared" si="3" ref="C24:BN24">SUM(C14:C23)</f>
        <v>435598712</v>
      </c>
      <c r="D24" s="32">
        <f t="shared" si="3"/>
        <v>27426832</v>
      </c>
      <c r="E24" s="32">
        <f t="shared" si="3"/>
        <v>0</v>
      </c>
      <c r="F24" s="32">
        <f t="shared" si="3"/>
        <v>2084060</v>
      </c>
      <c r="G24" s="32">
        <f t="shared" si="3"/>
        <v>0</v>
      </c>
      <c r="H24" s="32">
        <f t="shared" si="3"/>
        <v>0</v>
      </c>
      <c r="I24" s="32">
        <f t="shared" si="3"/>
        <v>150708720</v>
      </c>
      <c r="J24" s="32">
        <f t="shared" si="3"/>
        <v>0</v>
      </c>
      <c r="K24" s="32">
        <f t="shared" si="3"/>
        <v>0</v>
      </c>
      <c r="L24" s="32">
        <f t="shared" si="3"/>
        <v>282794620</v>
      </c>
      <c r="M24" s="32">
        <f t="shared" si="3"/>
        <v>0</v>
      </c>
      <c r="N24" s="32">
        <f t="shared" si="3"/>
        <v>0</v>
      </c>
      <c r="O24" s="32">
        <f t="shared" si="3"/>
        <v>85276720</v>
      </c>
      <c r="P24" s="32">
        <f t="shared" si="3"/>
        <v>0</v>
      </c>
      <c r="Q24" s="32">
        <f t="shared" si="3"/>
        <v>0</v>
      </c>
      <c r="R24" s="32">
        <f t="shared" si="3"/>
        <v>24528980</v>
      </c>
      <c r="S24" s="32">
        <f t="shared" si="3"/>
        <v>0</v>
      </c>
      <c r="T24" s="32">
        <f t="shared" si="3"/>
        <v>0</v>
      </c>
      <c r="U24" s="32">
        <f t="shared" si="3"/>
        <v>1660430</v>
      </c>
      <c r="V24" s="32">
        <f t="shared" si="3"/>
        <v>0</v>
      </c>
      <c r="W24" s="32">
        <f t="shared" si="3"/>
        <v>0</v>
      </c>
      <c r="X24" s="32">
        <f t="shared" si="3"/>
        <v>122508480</v>
      </c>
      <c r="Y24" s="32">
        <f t="shared" si="3"/>
        <v>0</v>
      </c>
      <c r="Z24" s="32">
        <f t="shared" si="3"/>
        <v>0</v>
      </c>
      <c r="AA24" s="32">
        <f t="shared" si="3"/>
        <v>350960800</v>
      </c>
      <c r="AB24" s="32">
        <f t="shared" si="3"/>
        <v>0</v>
      </c>
      <c r="AC24" s="32">
        <f t="shared" si="3"/>
        <v>0</v>
      </c>
      <c r="AD24" s="32">
        <f t="shared" si="3"/>
        <v>1063031750</v>
      </c>
      <c r="AE24" s="32">
        <f t="shared" si="3"/>
        <v>0</v>
      </c>
      <c r="AF24" s="32">
        <f t="shared" si="3"/>
        <v>0</v>
      </c>
      <c r="AG24" s="32">
        <f t="shared" si="3"/>
        <v>2399600</v>
      </c>
      <c r="AH24" s="32">
        <f t="shared" si="3"/>
        <v>0</v>
      </c>
      <c r="AI24" s="32">
        <f t="shared" si="3"/>
        <v>0</v>
      </c>
      <c r="AJ24" s="32">
        <f t="shared" si="3"/>
        <v>449562360</v>
      </c>
      <c r="AK24" s="32">
        <f t="shared" si="3"/>
        <v>0</v>
      </c>
      <c r="AL24" s="32">
        <f t="shared" si="3"/>
        <v>0</v>
      </c>
      <c r="AM24" s="32">
        <f t="shared" si="3"/>
        <v>1933000</v>
      </c>
      <c r="AN24" s="32">
        <f t="shared" si="3"/>
        <v>0</v>
      </c>
      <c r="AO24" s="32">
        <f t="shared" si="3"/>
        <v>0</v>
      </c>
      <c r="AP24" s="32">
        <f t="shared" si="3"/>
        <v>15493130</v>
      </c>
      <c r="AQ24" s="32">
        <f t="shared" si="3"/>
        <v>0</v>
      </c>
      <c r="AR24" s="32">
        <f t="shared" si="3"/>
        <v>0</v>
      </c>
      <c r="AS24" s="32">
        <f t="shared" si="3"/>
        <v>20548840</v>
      </c>
      <c r="AT24" s="32">
        <f t="shared" si="3"/>
        <v>0</v>
      </c>
      <c r="AU24" s="32">
        <f t="shared" si="3"/>
        <v>0</v>
      </c>
      <c r="AV24" s="32">
        <f t="shared" si="3"/>
        <v>379800</v>
      </c>
      <c r="AW24" s="32">
        <f t="shared" si="3"/>
        <v>0</v>
      </c>
      <c r="AX24" s="32">
        <f t="shared" si="3"/>
        <v>0</v>
      </c>
      <c r="AY24" s="32">
        <f t="shared" si="3"/>
        <v>46130</v>
      </c>
      <c r="AZ24" s="32">
        <f t="shared" si="3"/>
        <v>0</v>
      </c>
      <c r="BA24" s="32">
        <f t="shared" si="3"/>
        <v>0</v>
      </c>
      <c r="BB24" s="32">
        <f t="shared" si="3"/>
        <v>0</v>
      </c>
      <c r="BC24" s="32">
        <f t="shared" si="3"/>
        <v>0</v>
      </c>
      <c r="BD24" s="32">
        <f t="shared" si="3"/>
        <v>0</v>
      </c>
      <c r="BE24" s="32">
        <f t="shared" si="3"/>
        <v>6575020</v>
      </c>
      <c r="BF24" s="32">
        <f t="shared" si="3"/>
        <v>0</v>
      </c>
      <c r="BG24" s="32">
        <f t="shared" si="3"/>
        <v>0</v>
      </c>
      <c r="BH24" s="32">
        <f t="shared" si="3"/>
        <v>359713800</v>
      </c>
      <c r="BI24" s="32">
        <f t="shared" si="3"/>
        <v>0</v>
      </c>
      <c r="BJ24" s="32">
        <f t="shared" si="3"/>
        <v>0</v>
      </c>
      <c r="BK24" s="32">
        <f t="shared" si="3"/>
        <v>0</v>
      </c>
      <c r="BL24" s="32">
        <f t="shared" si="3"/>
        <v>0</v>
      </c>
      <c r="BM24" s="32">
        <f t="shared" si="3"/>
        <v>0</v>
      </c>
      <c r="BN24" s="32">
        <f t="shared" si="3"/>
        <v>0</v>
      </c>
      <c r="BO24" s="32">
        <f aca="true" t="shared" si="4" ref="BO24:BW24">SUM(BO14:BO23)</f>
        <v>0</v>
      </c>
      <c r="BP24" s="32">
        <f t="shared" si="4"/>
        <v>0</v>
      </c>
      <c r="BQ24" s="32">
        <f t="shared" si="4"/>
        <v>0</v>
      </c>
      <c r="BR24" s="32">
        <f t="shared" si="4"/>
        <v>0</v>
      </c>
      <c r="BS24" s="32">
        <f t="shared" si="4"/>
        <v>0</v>
      </c>
      <c r="BT24" s="32"/>
      <c r="BU24" s="32">
        <f t="shared" si="4"/>
        <v>3375804952</v>
      </c>
      <c r="BV24" s="32">
        <f t="shared" si="4"/>
        <v>27426832</v>
      </c>
      <c r="BW24" s="32">
        <f t="shared" si="4"/>
        <v>0</v>
      </c>
    </row>
    <row r="25" spans="1:75" ht="13.5" thickTop="1">
      <c r="A25" s="1"/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</row>
    <row r="26" spans="1:75" ht="12.75">
      <c r="A26" s="50"/>
      <c r="B26" s="48" t="s">
        <v>85</v>
      </c>
      <c r="C26" s="44"/>
      <c r="D26" s="45"/>
      <c r="E26" s="45"/>
      <c r="F26" s="4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44"/>
      <c r="S26" s="45"/>
      <c r="T26" s="45"/>
      <c r="U26" s="4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44"/>
      <c r="AH26" s="45"/>
      <c r="AI26" s="45"/>
      <c r="AJ26" s="4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44"/>
      <c r="AW26" s="45"/>
      <c r="AX26" s="45"/>
      <c r="AY26" s="4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44"/>
      <c r="BL26" s="45"/>
      <c r="BM26" s="45"/>
      <c r="BN26" s="45"/>
      <c r="BO26" s="25"/>
      <c r="BP26" s="25"/>
      <c r="BQ26" s="25"/>
      <c r="BR26" s="25"/>
      <c r="BS26" s="25"/>
      <c r="BT26" s="25"/>
      <c r="BU26" s="25"/>
      <c r="BV26" s="25"/>
      <c r="BW26" s="25"/>
    </row>
    <row r="27" spans="1:75" ht="15">
      <c r="A27" s="26">
        <v>201</v>
      </c>
      <c r="B27" s="28" t="s">
        <v>86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/>
      <c r="BU27" s="30">
        <f>+C27+F27+I27+L27+O27+R27+U27+X27+AA27+AD27+AG27+AJ27+AM27+AP27+AS27+AV27+AY27+BB27+BE27+BH27+BK27+BN27+BQ27</f>
        <v>0</v>
      </c>
      <c r="BV27" s="30">
        <f aca="true" t="shared" si="5" ref="BV27:BW31">+D27+G27+J27+M27+P27+S27+V27+Y27+AB27+AE27+AH27+AK27+AN27+AQ27+AT27+AW27+AZ27+BC27+BF27+BI27+BL27+BO27+BR27</f>
        <v>0</v>
      </c>
      <c r="BW27" s="30">
        <f t="shared" si="5"/>
        <v>0</v>
      </c>
    </row>
    <row r="28" spans="1:75" ht="15">
      <c r="A28" s="26">
        <f>A27+1</f>
        <v>202</v>
      </c>
      <c r="B28" s="28" t="s">
        <v>87</v>
      </c>
      <c r="C28" s="29">
        <v>232779829.19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6120823.63</v>
      </c>
      <c r="J28" s="29">
        <v>0</v>
      </c>
      <c r="K28" s="29">
        <v>0</v>
      </c>
      <c r="L28" s="29">
        <v>76021539.57</v>
      </c>
      <c r="M28" s="29">
        <v>0</v>
      </c>
      <c r="N28" s="29">
        <v>0</v>
      </c>
      <c r="O28" s="29">
        <v>171506309.75</v>
      </c>
      <c r="P28" s="29">
        <v>0</v>
      </c>
      <c r="Q28" s="29">
        <v>0</v>
      </c>
      <c r="R28" s="29">
        <v>48965000</v>
      </c>
      <c r="S28" s="29">
        <v>0</v>
      </c>
      <c r="T28" s="29">
        <v>0</v>
      </c>
      <c r="U28" s="29">
        <v>600000</v>
      </c>
      <c r="V28" s="29">
        <v>0</v>
      </c>
      <c r="W28" s="29">
        <v>0</v>
      </c>
      <c r="X28" s="29">
        <v>192388929.77</v>
      </c>
      <c r="Y28" s="29">
        <v>0</v>
      </c>
      <c r="Z28" s="29">
        <v>0</v>
      </c>
      <c r="AA28" s="29">
        <v>84167310</v>
      </c>
      <c r="AB28" s="29">
        <v>0</v>
      </c>
      <c r="AC28" s="29">
        <v>0</v>
      </c>
      <c r="AD28" s="29">
        <v>503918338.78</v>
      </c>
      <c r="AE28" s="29">
        <v>0</v>
      </c>
      <c r="AF28" s="29">
        <v>0</v>
      </c>
      <c r="AG28" s="29">
        <v>4215000</v>
      </c>
      <c r="AH28" s="29">
        <v>0</v>
      </c>
      <c r="AI28" s="29">
        <v>0</v>
      </c>
      <c r="AJ28" s="29">
        <v>80927009.91</v>
      </c>
      <c r="AK28" s="29">
        <v>0</v>
      </c>
      <c r="AL28" s="29">
        <v>0</v>
      </c>
      <c r="AM28" s="29">
        <v>350000</v>
      </c>
      <c r="AN28" s="29">
        <v>0</v>
      </c>
      <c r="AO28" s="29">
        <v>0</v>
      </c>
      <c r="AP28" s="29">
        <v>50000</v>
      </c>
      <c r="AQ28" s="29">
        <v>0</v>
      </c>
      <c r="AR28" s="29">
        <v>0</v>
      </c>
      <c r="AS28" s="29">
        <v>190000</v>
      </c>
      <c r="AT28" s="29">
        <v>0</v>
      </c>
      <c r="AU28" s="29">
        <v>0</v>
      </c>
      <c r="AV28" s="29">
        <v>130550</v>
      </c>
      <c r="AW28" s="29">
        <v>0</v>
      </c>
      <c r="AX28" s="29">
        <v>0</v>
      </c>
      <c r="AY28" s="29">
        <v>7086000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/>
      <c r="BU28" s="30">
        <f>+C28+F28+I28+L28+O28+R28+U28+X28+AA28+AD28+AG28+AJ28+AM28+AP28+AS28+AV28+AY28+BB28+BE28+BH28+BK28+BN28+BQ28</f>
        <v>1409416640.6000001</v>
      </c>
      <c r="BV28" s="30">
        <f t="shared" si="5"/>
        <v>0</v>
      </c>
      <c r="BW28" s="30">
        <f t="shared" si="5"/>
        <v>0</v>
      </c>
    </row>
    <row r="29" spans="1:75" ht="15">
      <c r="A29" s="26">
        <f>A28+1</f>
        <v>203</v>
      </c>
      <c r="B29" s="28" t="s">
        <v>88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2500000</v>
      </c>
      <c r="M29" s="29">
        <v>0</v>
      </c>
      <c r="N29" s="29">
        <v>0</v>
      </c>
      <c r="O29" s="29">
        <v>10250551.07</v>
      </c>
      <c r="P29" s="29">
        <v>0</v>
      </c>
      <c r="Q29" s="29">
        <v>0</v>
      </c>
      <c r="R29" s="29">
        <v>3700000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1000000</v>
      </c>
      <c r="Y29" s="29">
        <v>0</v>
      </c>
      <c r="Z29" s="29">
        <v>0</v>
      </c>
      <c r="AA29" s="29">
        <v>1505000</v>
      </c>
      <c r="AB29" s="29">
        <v>0</v>
      </c>
      <c r="AC29" s="29">
        <v>0</v>
      </c>
      <c r="AD29" s="29">
        <v>108843276.5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1750000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7280000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/>
      <c r="BU29" s="30">
        <f>+C29+F29+I29+L29+O29+R29+U29+X29+AA29+AD29+AG29+AJ29+AM29+AP29+AS29+AV29+AY29+BB29+BE29+BH29+BK29+BN29+BQ29</f>
        <v>136828827.57</v>
      </c>
      <c r="BV29" s="30">
        <f t="shared" si="5"/>
        <v>0</v>
      </c>
      <c r="BW29" s="30">
        <f t="shared" si="5"/>
        <v>0</v>
      </c>
    </row>
    <row r="30" spans="1:75" ht="15">
      <c r="A30" s="26">
        <f>A29+1</f>
        <v>204</v>
      </c>
      <c r="B30" s="28" t="s">
        <v>89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/>
      <c r="BU30" s="30">
        <f>+C30+F30+I30+L30+O30+R30+U30+X30+AA30+AD30+AG30+AJ30+AM30+AP30+AS30+AV30+AY30+BB30+BE30+BH30+BK30+BN30+BQ30</f>
        <v>0</v>
      </c>
      <c r="BV30" s="30">
        <f t="shared" si="5"/>
        <v>0</v>
      </c>
      <c r="BW30" s="30">
        <f t="shared" si="5"/>
        <v>0</v>
      </c>
    </row>
    <row r="31" spans="1:75" ht="15">
      <c r="A31" s="26">
        <f>A30+1</f>
        <v>205</v>
      </c>
      <c r="B31" s="28" t="s">
        <v>90</v>
      </c>
      <c r="C31" s="29">
        <v>138419044.57</v>
      </c>
      <c r="D31" s="29">
        <v>121769044.57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56213607.94</v>
      </c>
      <c r="M31" s="29">
        <v>56213607.94</v>
      </c>
      <c r="N31" s="29">
        <v>0</v>
      </c>
      <c r="O31" s="29">
        <v>150455734.71</v>
      </c>
      <c r="P31" s="29">
        <v>150455734.71</v>
      </c>
      <c r="Q31" s="29">
        <v>0</v>
      </c>
      <c r="R31" s="29">
        <v>17990000</v>
      </c>
      <c r="S31" s="29">
        <v>17990000</v>
      </c>
      <c r="T31" s="29">
        <v>0</v>
      </c>
      <c r="U31" s="29">
        <v>0</v>
      </c>
      <c r="V31" s="29">
        <v>0</v>
      </c>
      <c r="W31" s="29">
        <v>0</v>
      </c>
      <c r="X31" s="29">
        <v>232950937.76</v>
      </c>
      <c r="Y31" s="29">
        <v>215785873.01</v>
      </c>
      <c r="Z31" s="29">
        <v>0</v>
      </c>
      <c r="AA31" s="29">
        <v>23950000</v>
      </c>
      <c r="AB31" s="29">
        <v>23950000</v>
      </c>
      <c r="AC31" s="29">
        <v>0</v>
      </c>
      <c r="AD31" s="29">
        <v>745812939.9</v>
      </c>
      <c r="AE31" s="29">
        <v>745812939.9</v>
      </c>
      <c r="AF31" s="29">
        <v>0</v>
      </c>
      <c r="AG31" s="29">
        <v>0</v>
      </c>
      <c r="AH31" s="29">
        <v>0</v>
      </c>
      <c r="AI31" s="29">
        <v>0</v>
      </c>
      <c r="AJ31" s="29">
        <v>41286150</v>
      </c>
      <c r="AK31" s="29">
        <v>41286150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3659000</v>
      </c>
      <c r="AZ31" s="29">
        <v>3659000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/>
      <c r="BU31" s="30">
        <f>+C31+F31+I31+L31+O31+R31+U31+X31+AA31+AD31+AG31+AJ31+AM31+AP31+AS31+AV31+AY31+BB31+BE31+BH31+BK31+BN31+BQ31</f>
        <v>1410737414.88</v>
      </c>
      <c r="BV31" s="30">
        <f t="shared" si="5"/>
        <v>1376922350.13</v>
      </c>
      <c r="BW31" s="30">
        <f t="shared" si="5"/>
        <v>0</v>
      </c>
    </row>
    <row r="32" spans="1:75" s="33" customFormat="1" ht="15">
      <c r="A32" s="71">
        <v>200</v>
      </c>
      <c r="B32" s="31" t="s">
        <v>91</v>
      </c>
      <c r="C32" s="32">
        <f aca="true" t="shared" si="6" ref="C32:BN32">SUM(C27:C31)</f>
        <v>371198873.76</v>
      </c>
      <c r="D32" s="32">
        <f t="shared" si="6"/>
        <v>121769044.57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6120823.63</v>
      </c>
      <c r="J32" s="32">
        <f t="shared" si="6"/>
        <v>0</v>
      </c>
      <c r="K32" s="32">
        <f t="shared" si="6"/>
        <v>0</v>
      </c>
      <c r="L32" s="32">
        <f t="shared" si="6"/>
        <v>134735147.51</v>
      </c>
      <c r="M32" s="32">
        <f t="shared" si="6"/>
        <v>56213607.94</v>
      </c>
      <c r="N32" s="32">
        <f t="shared" si="6"/>
        <v>0</v>
      </c>
      <c r="O32" s="32">
        <f t="shared" si="6"/>
        <v>332212595.53</v>
      </c>
      <c r="P32" s="32">
        <f t="shared" si="6"/>
        <v>150455734.71</v>
      </c>
      <c r="Q32" s="32">
        <f t="shared" si="6"/>
        <v>0</v>
      </c>
      <c r="R32" s="32">
        <f t="shared" si="6"/>
        <v>70655000</v>
      </c>
      <c r="S32" s="32">
        <f t="shared" si="6"/>
        <v>17990000</v>
      </c>
      <c r="T32" s="32">
        <f t="shared" si="6"/>
        <v>0</v>
      </c>
      <c r="U32" s="32">
        <f t="shared" si="6"/>
        <v>600000</v>
      </c>
      <c r="V32" s="32">
        <f t="shared" si="6"/>
        <v>0</v>
      </c>
      <c r="W32" s="32">
        <f t="shared" si="6"/>
        <v>0</v>
      </c>
      <c r="X32" s="32">
        <f t="shared" si="6"/>
        <v>426339867.53</v>
      </c>
      <c r="Y32" s="32">
        <f t="shared" si="6"/>
        <v>215785873.01</v>
      </c>
      <c r="Z32" s="32">
        <f t="shared" si="6"/>
        <v>0</v>
      </c>
      <c r="AA32" s="32">
        <f t="shared" si="6"/>
        <v>109622310</v>
      </c>
      <c r="AB32" s="32">
        <f t="shared" si="6"/>
        <v>23950000</v>
      </c>
      <c r="AC32" s="32">
        <f t="shared" si="6"/>
        <v>0</v>
      </c>
      <c r="AD32" s="32">
        <f t="shared" si="6"/>
        <v>1358574555.1799998</v>
      </c>
      <c r="AE32" s="32">
        <f t="shared" si="6"/>
        <v>745812939.9</v>
      </c>
      <c r="AF32" s="32">
        <f t="shared" si="6"/>
        <v>0</v>
      </c>
      <c r="AG32" s="32">
        <f t="shared" si="6"/>
        <v>4215000</v>
      </c>
      <c r="AH32" s="32">
        <f t="shared" si="6"/>
        <v>0</v>
      </c>
      <c r="AI32" s="32">
        <f t="shared" si="6"/>
        <v>0</v>
      </c>
      <c r="AJ32" s="32">
        <f t="shared" si="6"/>
        <v>123963159.91</v>
      </c>
      <c r="AK32" s="32">
        <f t="shared" si="6"/>
        <v>41286150</v>
      </c>
      <c r="AL32" s="32">
        <f t="shared" si="6"/>
        <v>0</v>
      </c>
      <c r="AM32" s="32">
        <f t="shared" si="6"/>
        <v>350000</v>
      </c>
      <c r="AN32" s="32">
        <f t="shared" si="6"/>
        <v>0</v>
      </c>
      <c r="AO32" s="32">
        <f t="shared" si="6"/>
        <v>0</v>
      </c>
      <c r="AP32" s="32">
        <f t="shared" si="6"/>
        <v>7330000</v>
      </c>
      <c r="AQ32" s="32">
        <f t="shared" si="6"/>
        <v>0</v>
      </c>
      <c r="AR32" s="32">
        <f t="shared" si="6"/>
        <v>0</v>
      </c>
      <c r="AS32" s="32">
        <f t="shared" si="6"/>
        <v>190000</v>
      </c>
      <c r="AT32" s="32">
        <f t="shared" si="6"/>
        <v>0</v>
      </c>
      <c r="AU32" s="32">
        <f t="shared" si="6"/>
        <v>0</v>
      </c>
      <c r="AV32" s="32">
        <f t="shared" si="6"/>
        <v>130550</v>
      </c>
      <c r="AW32" s="32">
        <f t="shared" si="6"/>
        <v>0</v>
      </c>
      <c r="AX32" s="32">
        <f t="shared" si="6"/>
        <v>0</v>
      </c>
      <c r="AY32" s="32">
        <f t="shared" si="6"/>
        <v>10745000</v>
      </c>
      <c r="AZ32" s="32">
        <f t="shared" si="6"/>
        <v>3659000</v>
      </c>
      <c r="BA32" s="32">
        <f t="shared" si="6"/>
        <v>0</v>
      </c>
      <c r="BB32" s="32">
        <f t="shared" si="6"/>
        <v>0</v>
      </c>
      <c r="BC32" s="32">
        <f t="shared" si="6"/>
        <v>0</v>
      </c>
      <c r="BD32" s="32">
        <f t="shared" si="6"/>
        <v>0</v>
      </c>
      <c r="BE32" s="32">
        <f t="shared" si="6"/>
        <v>0</v>
      </c>
      <c r="BF32" s="32">
        <f t="shared" si="6"/>
        <v>0</v>
      </c>
      <c r="BG32" s="32">
        <f t="shared" si="6"/>
        <v>0</v>
      </c>
      <c r="BH32" s="32">
        <f t="shared" si="6"/>
        <v>0</v>
      </c>
      <c r="BI32" s="32">
        <f t="shared" si="6"/>
        <v>0</v>
      </c>
      <c r="BJ32" s="32">
        <f t="shared" si="6"/>
        <v>0</v>
      </c>
      <c r="BK32" s="32">
        <f t="shared" si="6"/>
        <v>0</v>
      </c>
      <c r="BL32" s="32">
        <f t="shared" si="6"/>
        <v>0</v>
      </c>
      <c r="BM32" s="32">
        <f t="shared" si="6"/>
        <v>0</v>
      </c>
      <c r="BN32" s="32">
        <f t="shared" si="6"/>
        <v>0</v>
      </c>
      <c r="BO32" s="32">
        <f aca="true" t="shared" si="7" ref="BO32:BW32">SUM(BO27:BO31)</f>
        <v>0</v>
      </c>
      <c r="BP32" s="32">
        <f t="shared" si="7"/>
        <v>0</v>
      </c>
      <c r="BQ32" s="32">
        <f t="shared" si="7"/>
        <v>0</v>
      </c>
      <c r="BR32" s="32">
        <f t="shared" si="7"/>
        <v>0</v>
      </c>
      <c r="BS32" s="32">
        <f t="shared" si="7"/>
        <v>0</v>
      </c>
      <c r="BT32" s="32"/>
      <c r="BU32" s="32">
        <f t="shared" si="7"/>
        <v>2956982883.05</v>
      </c>
      <c r="BV32" s="32">
        <f t="shared" si="7"/>
        <v>1376922350.13</v>
      </c>
      <c r="BW32" s="32">
        <f t="shared" si="7"/>
        <v>0</v>
      </c>
    </row>
    <row r="33" spans="1:75" ht="13.5" thickTop="1">
      <c r="A33" s="1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</row>
    <row r="34" spans="1:75" ht="12.75">
      <c r="A34" s="50"/>
      <c r="B34" s="48" t="s">
        <v>92</v>
      </c>
      <c r="C34" s="44"/>
      <c r="D34" s="45"/>
      <c r="E34" s="45"/>
      <c r="F34" s="4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44"/>
      <c r="S34" s="45"/>
      <c r="T34" s="45"/>
      <c r="U34" s="4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44"/>
      <c r="AH34" s="45"/>
      <c r="AI34" s="45"/>
      <c r="AJ34" s="4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44"/>
      <c r="AW34" s="45"/>
      <c r="AX34" s="45"/>
      <c r="AY34" s="4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44"/>
      <c r="BL34" s="45"/>
      <c r="BM34" s="45"/>
      <c r="BN34" s="45"/>
      <c r="BO34" s="25"/>
      <c r="BP34" s="25"/>
      <c r="BQ34" s="25"/>
      <c r="BR34" s="25"/>
      <c r="BS34" s="25"/>
      <c r="BT34" s="25"/>
      <c r="BU34" s="25"/>
      <c r="BV34" s="25"/>
      <c r="BW34" s="25"/>
    </row>
    <row r="35" spans="1:75" ht="15">
      <c r="A35" s="26">
        <v>301</v>
      </c>
      <c r="B35" s="28" t="s">
        <v>93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0</v>
      </c>
      <c r="BI35" s="29">
        <v>0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29">
        <v>0</v>
      </c>
      <c r="BS35" s="29">
        <v>0</v>
      </c>
      <c r="BT35" s="29"/>
      <c r="BU35" s="30">
        <f>+C35+F35+I35+L35+O35+R35+U35+X35+AA35+AD35+AG35+AJ35+AM35+AP35+AS35+AV35+AY35+BB35+BE35+BH35+BK35+BN35+BQ35</f>
        <v>0</v>
      </c>
      <c r="BV35" s="30">
        <f aca="true" t="shared" si="8" ref="BV35:BW38">+D35+G35+J35+M35+P35+S35+V35+Y35+AB35+AE35+AH35+AK35+AN35+AQ35+AT35+AW35+AZ35+BC35+BF35+BI35+BL35+BO35+BR35</f>
        <v>0</v>
      </c>
      <c r="BW35" s="30">
        <f t="shared" si="8"/>
        <v>0</v>
      </c>
    </row>
    <row r="36" spans="1:75" ht="15">
      <c r="A36" s="26">
        <f>A35+1</f>
        <v>302</v>
      </c>
      <c r="B36" s="28" t="s">
        <v>94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/>
      <c r="BU36" s="30">
        <f>+C36+F36+I36+L36+O36+R36+U36+X36+AA36+AD36+AG36+AJ36+AM36+AP36+AS36+AV36+AY36+BB36+BE36+BH36+BK36+BN36+BQ36</f>
        <v>0</v>
      </c>
      <c r="BV36" s="30">
        <f t="shared" si="8"/>
        <v>0</v>
      </c>
      <c r="BW36" s="30">
        <f t="shared" si="8"/>
        <v>0</v>
      </c>
    </row>
    <row r="37" spans="1:75" ht="15">
      <c r="A37" s="26">
        <f>A36+1</f>
        <v>303</v>
      </c>
      <c r="B37" s="28" t="s">
        <v>95</v>
      </c>
      <c r="C37" s="29">
        <v>9000000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/>
      <c r="BU37" s="30">
        <f>+C37+F37+I37+L37+O37+R37+U37+X37+AA37+AD37+AG37+AJ37+AM37+AP37+AS37+AV37+AY37+BB37+BE37+BH37+BK37+BN37+BQ37</f>
        <v>9000000</v>
      </c>
      <c r="BV37" s="30">
        <f t="shared" si="8"/>
        <v>0</v>
      </c>
      <c r="BW37" s="30">
        <f t="shared" si="8"/>
        <v>0</v>
      </c>
    </row>
    <row r="38" spans="1:75" ht="15">
      <c r="A38" s="26">
        <f>A37+1</f>
        <v>304</v>
      </c>
      <c r="B38" s="28" t="s">
        <v>96</v>
      </c>
      <c r="C38" s="29">
        <v>200000000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/>
      <c r="BU38" s="30">
        <f>+C38+F38+I38+L38+O38+R38+U38+X38+AA38+AD38+AG38+AJ38+AM38+AP38+AS38+AV38+AY38+BB38+BE38+BH38+BK38+BN38+BQ38</f>
        <v>200000000</v>
      </c>
      <c r="BV38" s="30">
        <f t="shared" si="8"/>
        <v>0</v>
      </c>
      <c r="BW38" s="30">
        <f t="shared" si="8"/>
        <v>0</v>
      </c>
    </row>
    <row r="39" spans="1:75" s="33" customFormat="1" ht="15.75" thickBot="1">
      <c r="A39" s="71">
        <v>300</v>
      </c>
      <c r="B39" s="31" t="s">
        <v>97</v>
      </c>
      <c r="C39" s="32">
        <f aca="true" t="shared" si="9" ref="C39:BN39">SUM(C35:C38)</f>
        <v>209000000</v>
      </c>
      <c r="D39" s="32">
        <f t="shared" si="9"/>
        <v>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9"/>
        <v>0</v>
      </c>
      <c r="O39" s="32">
        <f t="shared" si="9"/>
        <v>0</v>
      </c>
      <c r="P39" s="32">
        <f t="shared" si="9"/>
        <v>0</v>
      </c>
      <c r="Q39" s="32">
        <f t="shared" si="9"/>
        <v>0</v>
      </c>
      <c r="R39" s="32">
        <f t="shared" si="9"/>
        <v>0</v>
      </c>
      <c r="S39" s="32">
        <f t="shared" si="9"/>
        <v>0</v>
      </c>
      <c r="T39" s="32">
        <f t="shared" si="9"/>
        <v>0</v>
      </c>
      <c r="U39" s="32">
        <f t="shared" si="9"/>
        <v>0</v>
      </c>
      <c r="V39" s="32">
        <f t="shared" si="9"/>
        <v>0</v>
      </c>
      <c r="W39" s="32">
        <f t="shared" si="9"/>
        <v>0</v>
      </c>
      <c r="X39" s="32">
        <f t="shared" si="9"/>
        <v>0</v>
      </c>
      <c r="Y39" s="32">
        <f t="shared" si="9"/>
        <v>0</v>
      </c>
      <c r="Z39" s="32">
        <f t="shared" si="9"/>
        <v>0</v>
      </c>
      <c r="AA39" s="32">
        <f t="shared" si="9"/>
        <v>0</v>
      </c>
      <c r="AB39" s="32">
        <f t="shared" si="9"/>
        <v>0</v>
      </c>
      <c r="AC39" s="32">
        <f t="shared" si="9"/>
        <v>0</v>
      </c>
      <c r="AD39" s="32">
        <f t="shared" si="9"/>
        <v>0</v>
      </c>
      <c r="AE39" s="32">
        <f t="shared" si="9"/>
        <v>0</v>
      </c>
      <c r="AF39" s="32">
        <f t="shared" si="9"/>
        <v>0</v>
      </c>
      <c r="AG39" s="32">
        <f t="shared" si="9"/>
        <v>0</v>
      </c>
      <c r="AH39" s="32">
        <f t="shared" si="9"/>
        <v>0</v>
      </c>
      <c r="AI39" s="32">
        <f t="shared" si="9"/>
        <v>0</v>
      </c>
      <c r="AJ39" s="32">
        <f t="shared" si="9"/>
        <v>0</v>
      </c>
      <c r="AK39" s="32">
        <f t="shared" si="9"/>
        <v>0</v>
      </c>
      <c r="AL39" s="32">
        <f t="shared" si="9"/>
        <v>0</v>
      </c>
      <c r="AM39" s="32">
        <f t="shared" si="9"/>
        <v>0</v>
      </c>
      <c r="AN39" s="32">
        <f t="shared" si="9"/>
        <v>0</v>
      </c>
      <c r="AO39" s="32">
        <f t="shared" si="9"/>
        <v>0</v>
      </c>
      <c r="AP39" s="32">
        <f t="shared" si="9"/>
        <v>0</v>
      </c>
      <c r="AQ39" s="32">
        <f t="shared" si="9"/>
        <v>0</v>
      </c>
      <c r="AR39" s="32">
        <f t="shared" si="9"/>
        <v>0</v>
      </c>
      <c r="AS39" s="32">
        <f t="shared" si="9"/>
        <v>0</v>
      </c>
      <c r="AT39" s="32">
        <f t="shared" si="9"/>
        <v>0</v>
      </c>
      <c r="AU39" s="32">
        <f t="shared" si="9"/>
        <v>0</v>
      </c>
      <c r="AV39" s="32">
        <f t="shared" si="9"/>
        <v>0</v>
      </c>
      <c r="AW39" s="32">
        <f t="shared" si="9"/>
        <v>0</v>
      </c>
      <c r="AX39" s="32">
        <f t="shared" si="9"/>
        <v>0</v>
      </c>
      <c r="AY39" s="32">
        <f t="shared" si="9"/>
        <v>0</v>
      </c>
      <c r="AZ39" s="32">
        <f t="shared" si="9"/>
        <v>0</v>
      </c>
      <c r="BA39" s="32">
        <f t="shared" si="9"/>
        <v>0</v>
      </c>
      <c r="BB39" s="32">
        <f t="shared" si="9"/>
        <v>0</v>
      </c>
      <c r="BC39" s="32">
        <f t="shared" si="9"/>
        <v>0</v>
      </c>
      <c r="BD39" s="32">
        <f t="shared" si="9"/>
        <v>0</v>
      </c>
      <c r="BE39" s="32">
        <f t="shared" si="9"/>
        <v>0</v>
      </c>
      <c r="BF39" s="32">
        <f t="shared" si="9"/>
        <v>0</v>
      </c>
      <c r="BG39" s="32">
        <f t="shared" si="9"/>
        <v>0</v>
      </c>
      <c r="BH39" s="32">
        <f t="shared" si="9"/>
        <v>0</v>
      </c>
      <c r="BI39" s="32">
        <f t="shared" si="9"/>
        <v>0</v>
      </c>
      <c r="BJ39" s="32">
        <f t="shared" si="9"/>
        <v>0</v>
      </c>
      <c r="BK39" s="32">
        <f t="shared" si="9"/>
        <v>0</v>
      </c>
      <c r="BL39" s="32">
        <f t="shared" si="9"/>
        <v>0</v>
      </c>
      <c r="BM39" s="32">
        <f t="shared" si="9"/>
        <v>0</v>
      </c>
      <c r="BN39" s="32">
        <f t="shared" si="9"/>
        <v>0</v>
      </c>
      <c r="BO39" s="32">
        <f aca="true" t="shared" si="10" ref="BO39:BW39">SUM(BO35:BO38)</f>
        <v>0</v>
      </c>
      <c r="BP39" s="32">
        <f t="shared" si="10"/>
        <v>0</v>
      </c>
      <c r="BQ39" s="32">
        <f t="shared" si="10"/>
        <v>0</v>
      </c>
      <c r="BR39" s="32">
        <f t="shared" si="10"/>
        <v>0</v>
      </c>
      <c r="BS39" s="32">
        <f t="shared" si="10"/>
        <v>0</v>
      </c>
      <c r="BT39" s="32"/>
      <c r="BU39" s="32">
        <f t="shared" si="10"/>
        <v>209000000</v>
      </c>
      <c r="BV39" s="32">
        <f t="shared" si="10"/>
        <v>0</v>
      </c>
      <c r="BW39" s="32">
        <f t="shared" si="10"/>
        <v>0</v>
      </c>
    </row>
    <row r="40" spans="1:75" ht="13.5" thickTop="1">
      <c r="A40" s="72"/>
      <c r="B40" s="73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</row>
    <row r="41" spans="1:75" ht="12.75">
      <c r="A41" s="50"/>
      <c r="B41" s="48" t="s">
        <v>98</v>
      </c>
      <c r="C41" s="44"/>
      <c r="D41" s="45"/>
      <c r="E41" s="45"/>
      <c r="F41" s="4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44"/>
      <c r="S41" s="45"/>
      <c r="T41" s="45"/>
      <c r="U41" s="4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44"/>
      <c r="AH41" s="45"/>
      <c r="AI41" s="45"/>
      <c r="AJ41" s="4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44"/>
      <c r="AW41" s="45"/>
      <c r="AX41" s="45"/>
      <c r="AY41" s="4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44"/>
      <c r="BL41" s="45"/>
      <c r="BM41" s="45"/>
      <c r="BN41" s="45"/>
      <c r="BO41" s="25"/>
      <c r="BP41" s="25"/>
      <c r="BQ41" s="25"/>
      <c r="BR41" s="25"/>
      <c r="BS41" s="25"/>
      <c r="BT41" s="25"/>
      <c r="BU41" s="25"/>
      <c r="BV41" s="25"/>
      <c r="BW41" s="25"/>
    </row>
    <row r="42" spans="1:75" ht="15">
      <c r="A42" s="26">
        <v>401</v>
      </c>
      <c r="B42" s="28" t="s">
        <v>99</v>
      </c>
      <c r="C42" s="29">
        <v>5293680</v>
      </c>
      <c r="D42" s="29">
        <v>0</v>
      </c>
      <c r="E42" s="29">
        <v>0</v>
      </c>
      <c r="F42" s="29">
        <v>54940</v>
      </c>
      <c r="G42" s="29">
        <v>0</v>
      </c>
      <c r="H42" s="29">
        <v>0</v>
      </c>
      <c r="I42" s="29">
        <v>388290</v>
      </c>
      <c r="J42" s="29">
        <v>0</v>
      </c>
      <c r="K42" s="29">
        <v>0</v>
      </c>
      <c r="L42" s="29">
        <v>3887990</v>
      </c>
      <c r="M42" s="29">
        <v>0</v>
      </c>
      <c r="N42" s="29">
        <v>0</v>
      </c>
      <c r="O42" s="29">
        <v>5165110</v>
      </c>
      <c r="P42" s="29">
        <v>0</v>
      </c>
      <c r="Q42" s="29">
        <v>0</v>
      </c>
      <c r="R42" s="29">
        <v>1191950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4112080</v>
      </c>
      <c r="Y42" s="29">
        <v>0</v>
      </c>
      <c r="Z42" s="29">
        <v>0</v>
      </c>
      <c r="AA42" s="29">
        <v>4072850</v>
      </c>
      <c r="AB42" s="29">
        <v>0</v>
      </c>
      <c r="AC42" s="29">
        <v>0</v>
      </c>
      <c r="AD42" s="29">
        <v>34904530</v>
      </c>
      <c r="AE42" s="29">
        <v>0</v>
      </c>
      <c r="AF42" s="29">
        <v>0</v>
      </c>
      <c r="AG42" s="29">
        <v>30930</v>
      </c>
      <c r="AH42" s="29">
        <v>0</v>
      </c>
      <c r="AI42" s="29">
        <v>0</v>
      </c>
      <c r="AJ42" s="29">
        <v>2634090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114560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29">
        <v>0</v>
      </c>
      <c r="BS42" s="29">
        <v>0</v>
      </c>
      <c r="BT42" s="29"/>
      <c r="BU42" s="30">
        <f aca="true" t="shared" si="11" ref="BU42:BW45">+C42+F42+I42+L42+O42+R42+U42+X42+AA42+AD42+AG42+AJ42+AM42+AP42+AS42+AV42+AY42+BB42+BE42+BH42+BK42+BN42+BQ42</f>
        <v>61851000</v>
      </c>
      <c r="BV42" s="30">
        <f t="shared" si="11"/>
        <v>0</v>
      </c>
      <c r="BW42" s="30">
        <f t="shared" si="11"/>
        <v>0</v>
      </c>
    </row>
    <row r="43" spans="1:75" ht="15">
      <c r="A43" s="26">
        <f>A42+1</f>
        <v>402</v>
      </c>
      <c r="B43" s="28" t="s">
        <v>100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/>
      <c r="BU43" s="30">
        <f t="shared" si="11"/>
        <v>0</v>
      </c>
      <c r="BV43" s="30">
        <f t="shared" si="11"/>
        <v>0</v>
      </c>
      <c r="BW43" s="30">
        <f t="shared" si="11"/>
        <v>0</v>
      </c>
    </row>
    <row r="44" spans="1:75" ht="15">
      <c r="A44" s="26">
        <f>A43+1</f>
        <v>403</v>
      </c>
      <c r="B44" s="28" t="s">
        <v>101</v>
      </c>
      <c r="C44" s="29">
        <v>9031330</v>
      </c>
      <c r="D44" s="29">
        <v>0</v>
      </c>
      <c r="E44" s="29">
        <v>0</v>
      </c>
      <c r="F44" s="29">
        <v>227980</v>
      </c>
      <c r="G44" s="29">
        <v>0</v>
      </c>
      <c r="H44" s="29">
        <v>0</v>
      </c>
      <c r="I44" s="29">
        <v>220470</v>
      </c>
      <c r="J44" s="29">
        <v>0</v>
      </c>
      <c r="K44" s="29">
        <v>0</v>
      </c>
      <c r="L44" s="29">
        <v>13934600</v>
      </c>
      <c r="M44" s="29">
        <v>0</v>
      </c>
      <c r="N44" s="29">
        <v>0</v>
      </c>
      <c r="O44" s="29">
        <v>2516010</v>
      </c>
      <c r="P44" s="29">
        <v>0</v>
      </c>
      <c r="Q44" s="29">
        <v>0</v>
      </c>
      <c r="R44" s="29">
        <v>825230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8189630</v>
      </c>
      <c r="Y44" s="29">
        <v>0</v>
      </c>
      <c r="Z44" s="29">
        <v>0</v>
      </c>
      <c r="AA44" s="29">
        <v>4144640</v>
      </c>
      <c r="AB44" s="29">
        <v>0</v>
      </c>
      <c r="AC44" s="29">
        <v>0</v>
      </c>
      <c r="AD44" s="29">
        <v>73088530</v>
      </c>
      <c r="AE44" s="29">
        <v>0</v>
      </c>
      <c r="AF44" s="29">
        <v>0</v>
      </c>
      <c r="AG44" s="29">
        <v>21300</v>
      </c>
      <c r="AH44" s="29">
        <v>0</v>
      </c>
      <c r="AI44" s="29">
        <v>0</v>
      </c>
      <c r="AJ44" s="29">
        <v>4284010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171030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34120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/>
      <c r="BU44" s="30">
        <f t="shared" si="11"/>
        <v>116688880</v>
      </c>
      <c r="BV44" s="30">
        <f t="shared" si="11"/>
        <v>0</v>
      </c>
      <c r="BW44" s="30">
        <f t="shared" si="11"/>
        <v>0</v>
      </c>
    </row>
    <row r="45" spans="1:75" ht="15">
      <c r="A45" s="26">
        <f>A44+1</f>
        <v>404</v>
      </c>
      <c r="B45" s="28" t="s">
        <v>102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/>
      <c r="BU45" s="30">
        <f t="shared" si="11"/>
        <v>0</v>
      </c>
      <c r="BV45" s="30">
        <f t="shared" si="11"/>
        <v>0</v>
      </c>
      <c r="BW45" s="30">
        <f t="shared" si="11"/>
        <v>0</v>
      </c>
    </row>
    <row r="46" spans="1:75" s="33" customFormat="1" ht="15.75" thickBot="1">
      <c r="A46" s="71">
        <v>400</v>
      </c>
      <c r="B46" s="31" t="s">
        <v>103</v>
      </c>
      <c r="C46" s="32">
        <f aca="true" t="shared" si="12" ref="C46:BN46">SUM(C42:C45)</f>
        <v>14325010</v>
      </c>
      <c r="D46" s="32">
        <f t="shared" si="12"/>
        <v>0</v>
      </c>
      <c r="E46" s="32">
        <f t="shared" si="12"/>
        <v>0</v>
      </c>
      <c r="F46" s="32">
        <f t="shared" si="12"/>
        <v>282920</v>
      </c>
      <c r="G46" s="32">
        <f t="shared" si="12"/>
        <v>0</v>
      </c>
      <c r="H46" s="32">
        <f t="shared" si="12"/>
        <v>0</v>
      </c>
      <c r="I46" s="32">
        <f t="shared" si="12"/>
        <v>608760</v>
      </c>
      <c r="J46" s="32">
        <f t="shared" si="12"/>
        <v>0</v>
      </c>
      <c r="K46" s="32">
        <f t="shared" si="12"/>
        <v>0</v>
      </c>
      <c r="L46" s="32">
        <f t="shared" si="12"/>
        <v>17822590</v>
      </c>
      <c r="M46" s="32">
        <f t="shared" si="12"/>
        <v>0</v>
      </c>
      <c r="N46" s="32">
        <f t="shared" si="12"/>
        <v>0</v>
      </c>
      <c r="O46" s="32">
        <f t="shared" si="12"/>
        <v>7681120</v>
      </c>
      <c r="P46" s="32">
        <f t="shared" si="12"/>
        <v>0</v>
      </c>
      <c r="Q46" s="32">
        <f t="shared" si="12"/>
        <v>0</v>
      </c>
      <c r="R46" s="32">
        <f t="shared" si="12"/>
        <v>2017180</v>
      </c>
      <c r="S46" s="32">
        <f t="shared" si="12"/>
        <v>0</v>
      </c>
      <c r="T46" s="32">
        <f t="shared" si="12"/>
        <v>0</v>
      </c>
      <c r="U46" s="32">
        <f t="shared" si="12"/>
        <v>0</v>
      </c>
      <c r="V46" s="32">
        <f t="shared" si="12"/>
        <v>0</v>
      </c>
      <c r="W46" s="32">
        <f t="shared" si="12"/>
        <v>0</v>
      </c>
      <c r="X46" s="32">
        <f t="shared" si="12"/>
        <v>12301710</v>
      </c>
      <c r="Y46" s="32">
        <f t="shared" si="12"/>
        <v>0</v>
      </c>
      <c r="Z46" s="32">
        <f t="shared" si="12"/>
        <v>0</v>
      </c>
      <c r="AA46" s="32">
        <f t="shared" si="12"/>
        <v>8217490</v>
      </c>
      <c r="AB46" s="32">
        <f t="shared" si="12"/>
        <v>0</v>
      </c>
      <c r="AC46" s="32">
        <f t="shared" si="12"/>
        <v>0</v>
      </c>
      <c r="AD46" s="32">
        <f t="shared" si="12"/>
        <v>107993060</v>
      </c>
      <c r="AE46" s="32">
        <f t="shared" si="12"/>
        <v>0</v>
      </c>
      <c r="AF46" s="32">
        <f t="shared" si="12"/>
        <v>0</v>
      </c>
      <c r="AG46" s="32">
        <f t="shared" si="12"/>
        <v>52230</v>
      </c>
      <c r="AH46" s="32">
        <f t="shared" si="12"/>
        <v>0</v>
      </c>
      <c r="AI46" s="32">
        <f t="shared" si="12"/>
        <v>0</v>
      </c>
      <c r="AJ46" s="32">
        <f t="shared" si="12"/>
        <v>6918100</v>
      </c>
      <c r="AK46" s="32">
        <f t="shared" si="12"/>
        <v>0</v>
      </c>
      <c r="AL46" s="32">
        <f t="shared" si="12"/>
        <v>0</v>
      </c>
      <c r="AM46" s="32">
        <f t="shared" si="12"/>
        <v>0</v>
      </c>
      <c r="AN46" s="32">
        <f t="shared" si="12"/>
        <v>0</v>
      </c>
      <c r="AO46" s="32">
        <f t="shared" si="12"/>
        <v>0</v>
      </c>
      <c r="AP46" s="32">
        <f t="shared" si="12"/>
        <v>285590</v>
      </c>
      <c r="AQ46" s="32">
        <f t="shared" si="12"/>
        <v>0</v>
      </c>
      <c r="AR46" s="32">
        <f t="shared" si="12"/>
        <v>0</v>
      </c>
      <c r="AS46" s="32">
        <f t="shared" si="12"/>
        <v>0</v>
      </c>
      <c r="AT46" s="32">
        <f t="shared" si="12"/>
        <v>0</v>
      </c>
      <c r="AU46" s="32">
        <f t="shared" si="12"/>
        <v>0</v>
      </c>
      <c r="AV46" s="32">
        <f t="shared" si="12"/>
        <v>0</v>
      </c>
      <c r="AW46" s="32">
        <f t="shared" si="12"/>
        <v>0</v>
      </c>
      <c r="AX46" s="32">
        <f t="shared" si="12"/>
        <v>0</v>
      </c>
      <c r="AY46" s="32">
        <f t="shared" si="12"/>
        <v>34120</v>
      </c>
      <c r="AZ46" s="32">
        <f t="shared" si="12"/>
        <v>0</v>
      </c>
      <c r="BA46" s="32">
        <f t="shared" si="12"/>
        <v>0</v>
      </c>
      <c r="BB46" s="32">
        <f t="shared" si="12"/>
        <v>0</v>
      </c>
      <c r="BC46" s="32">
        <f t="shared" si="12"/>
        <v>0</v>
      </c>
      <c r="BD46" s="32">
        <f t="shared" si="12"/>
        <v>0</v>
      </c>
      <c r="BE46" s="32">
        <f t="shared" si="12"/>
        <v>0</v>
      </c>
      <c r="BF46" s="32">
        <f t="shared" si="12"/>
        <v>0</v>
      </c>
      <c r="BG46" s="32">
        <f t="shared" si="12"/>
        <v>0</v>
      </c>
      <c r="BH46" s="32">
        <f t="shared" si="12"/>
        <v>0</v>
      </c>
      <c r="BI46" s="32">
        <f t="shared" si="12"/>
        <v>0</v>
      </c>
      <c r="BJ46" s="32">
        <f t="shared" si="12"/>
        <v>0</v>
      </c>
      <c r="BK46" s="32">
        <f t="shared" si="12"/>
        <v>0</v>
      </c>
      <c r="BL46" s="32">
        <f t="shared" si="12"/>
        <v>0</v>
      </c>
      <c r="BM46" s="32">
        <f t="shared" si="12"/>
        <v>0</v>
      </c>
      <c r="BN46" s="32">
        <f t="shared" si="12"/>
        <v>0</v>
      </c>
      <c r="BO46" s="32">
        <f aca="true" t="shared" si="13" ref="BO46:BW46">SUM(BO42:BO45)</f>
        <v>0</v>
      </c>
      <c r="BP46" s="32">
        <f t="shared" si="13"/>
        <v>0</v>
      </c>
      <c r="BQ46" s="32">
        <f t="shared" si="13"/>
        <v>0</v>
      </c>
      <c r="BR46" s="32">
        <f t="shared" si="13"/>
        <v>0</v>
      </c>
      <c r="BS46" s="32">
        <f t="shared" si="13"/>
        <v>0</v>
      </c>
      <c r="BT46" s="32"/>
      <c r="BU46" s="32">
        <f t="shared" si="13"/>
        <v>178539880</v>
      </c>
      <c r="BV46" s="32">
        <f t="shared" si="13"/>
        <v>0</v>
      </c>
      <c r="BW46" s="32">
        <f t="shared" si="13"/>
        <v>0</v>
      </c>
    </row>
    <row r="47" spans="1:75" ht="13.5" thickTop="1">
      <c r="A47" s="72"/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</row>
    <row r="48" spans="1:75" ht="12.75">
      <c r="A48" s="50"/>
      <c r="B48" s="48" t="s">
        <v>104</v>
      </c>
      <c r="C48" s="44"/>
      <c r="D48" s="45"/>
      <c r="E48" s="45"/>
      <c r="F48" s="4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44"/>
      <c r="S48" s="45"/>
      <c r="T48" s="45"/>
      <c r="U48" s="4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44"/>
      <c r="AH48" s="45"/>
      <c r="AI48" s="45"/>
      <c r="AJ48" s="4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44"/>
      <c r="AW48" s="45"/>
      <c r="AX48" s="45"/>
      <c r="AY48" s="4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44"/>
      <c r="BL48" s="45"/>
      <c r="BM48" s="45"/>
      <c r="BN48" s="45"/>
      <c r="BO48" s="25"/>
      <c r="BP48" s="25"/>
      <c r="BQ48" s="25"/>
      <c r="BR48" s="25"/>
      <c r="BS48" s="25"/>
      <c r="BT48" s="25"/>
      <c r="BU48" s="25"/>
      <c r="BV48" s="25"/>
      <c r="BW48" s="25"/>
    </row>
    <row r="49" spans="1:75" ht="15">
      <c r="A49" s="26">
        <v>501</v>
      </c>
      <c r="B49" s="28" t="s">
        <v>105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0</v>
      </c>
      <c r="AL49" s="29">
        <v>0</v>
      </c>
      <c r="AM49" s="29">
        <v>0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836000000</v>
      </c>
      <c r="BO49" s="29">
        <v>0</v>
      </c>
      <c r="BP49" s="29">
        <v>0</v>
      </c>
      <c r="BQ49" s="29">
        <v>0</v>
      </c>
      <c r="BR49" s="29">
        <v>0</v>
      </c>
      <c r="BS49" s="29">
        <v>0</v>
      </c>
      <c r="BT49" s="29"/>
      <c r="BU49" s="30">
        <f>+C49+F49+I49+L49+O49+R49+U49+X49+AA49+AD49+AG49+AJ49+AM49+AP49+AS49+AV49+AY49+BB49+BE49+BH49+BK49+BN49+BQ49</f>
        <v>836000000</v>
      </c>
      <c r="BV49" s="30">
        <f>+D49+G49+J49+M49+P49+S49+V49+Y49+AB49+AE49+AH49+AK49+AN49+AQ49+AT49+AW49+AZ49+BC49+BF49+BI49+BL49+BO49+BR49</f>
        <v>0</v>
      </c>
      <c r="BW49" s="30">
        <f>+E49+H49+K49+N49+Q49+T49+W49+Z49+AC49+AF49+AI49+AL49+AO49+AR49+AU49+AX49+BA49+BD49+BG49+BJ49+BM49+BP49+BS49</f>
        <v>0</v>
      </c>
    </row>
    <row r="50" spans="1:75" s="33" customFormat="1" ht="15.75" thickBot="1">
      <c r="A50" s="71">
        <v>500</v>
      </c>
      <c r="B50" s="31" t="s">
        <v>106</v>
      </c>
      <c r="C50" s="32">
        <f aca="true" t="shared" si="14" ref="C50:BN50">SUM(C49)</f>
        <v>0</v>
      </c>
      <c r="D50" s="32">
        <f t="shared" si="14"/>
        <v>0</v>
      </c>
      <c r="E50" s="32">
        <f t="shared" si="14"/>
        <v>0</v>
      </c>
      <c r="F50" s="32">
        <f t="shared" si="14"/>
        <v>0</v>
      </c>
      <c r="G50" s="32">
        <f t="shared" si="14"/>
        <v>0</v>
      </c>
      <c r="H50" s="32">
        <f t="shared" si="14"/>
        <v>0</v>
      </c>
      <c r="I50" s="32">
        <f t="shared" si="14"/>
        <v>0</v>
      </c>
      <c r="J50" s="32">
        <f t="shared" si="14"/>
        <v>0</v>
      </c>
      <c r="K50" s="32">
        <f t="shared" si="14"/>
        <v>0</v>
      </c>
      <c r="L50" s="32">
        <f t="shared" si="14"/>
        <v>0</v>
      </c>
      <c r="M50" s="32">
        <f t="shared" si="14"/>
        <v>0</v>
      </c>
      <c r="N50" s="32">
        <f t="shared" si="14"/>
        <v>0</v>
      </c>
      <c r="O50" s="32">
        <f t="shared" si="14"/>
        <v>0</v>
      </c>
      <c r="P50" s="32">
        <f t="shared" si="14"/>
        <v>0</v>
      </c>
      <c r="Q50" s="32">
        <f t="shared" si="14"/>
        <v>0</v>
      </c>
      <c r="R50" s="32">
        <f t="shared" si="14"/>
        <v>0</v>
      </c>
      <c r="S50" s="32">
        <f t="shared" si="14"/>
        <v>0</v>
      </c>
      <c r="T50" s="32">
        <f t="shared" si="14"/>
        <v>0</v>
      </c>
      <c r="U50" s="32">
        <f t="shared" si="14"/>
        <v>0</v>
      </c>
      <c r="V50" s="32">
        <f t="shared" si="14"/>
        <v>0</v>
      </c>
      <c r="W50" s="32">
        <f t="shared" si="14"/>
        <v>0</v>
      </c>
      <c r="X50" s="32">
        <f t="shared" si="14"/>
        <v>0</v>
      </c>
      <c r="Y50" s="32">
        <f t="shared" si="14"/>
        <v>0</v>
      </c>
      <c r="Z50" s="32">
        <f t="shared" si="14"/>
        <v>0</v>
      </c>
      <c r="AA50" s="32">
        <f t="shared" si="14"/>
        <v>0</v>
      </c>
      <c r="AB50" s="32">
        <f t="shared" si="14"/>
        <v>0</v>
      </c>
      <c r="AC50" s="32">
        <f t="shared" si="14"/>
        <v>0</v>
      </c>
      <c r="AD50" s="32">
        <f t="shared" si="14"/>
        <v>0</v>
      </c>
      <c r="AE50" s="32">
        <f t="shared" si="14"/>
        <v>0</v>
      </c>
      <c r="AF50" s="32">
        <f t="shared" si="14"/>
        <v>0</v>
      </c>
      <c r="AG50" s="32">
        <f t="shared" si="14"/>
        <v>0</v>
      </c>
      <c r="AH50" s="32">
        <f t="shared" si="14"/>
        <v>0</v>
      </c>
      <c r="AI50" s="32">
        <f t="shared" si="14"/>
        <v>0</v>
      </c>
      <c r="AJ50" s="32">
        <f t="shared" si="14"/>
        <v>0</v>
      </c>
      <c r="AK50" s="32">
        <f t="shared" si="14"/>
        <v>0</v>
      </c>
      <c r="AL50" s="32">
        <f t="shared" si="14"/>
        <v>0</v>
      </c>
      <c r="AM50" s="32">
        <f t="shared" si="14"/>
        <v>0</v>
      </c>
      <c r="AN50" s="32">
        <f t="shared" si="14"/>
        <v>0</v>
      </c>
      <c r="AO50" s="32">
        <f t="shared" si="14"/>
        <v>0</v>
      </c>
      <c r="AP50" s="32">
        <f t="shared" si="14"/>
        <v>0</v>
      </c>
      <c r="AQ50" s="32">
        <f t="shared" si="14"/>
        <v>0</v>
      </c>
      <c r="AR50" s="32">
        <f t="shared" si="14"/>
        <v>0</v>
      </c>
      <c r="AS50" s="32">
        <f t="shared" si="14"/>
        <v>0</v>
      </c>
      <c r="AT50" s="32">
        <f t="shared" si="14"/>
        <v>0</v>
      </c>
      <c r="AU50" s="32">
        <f t="shared" si="14"/>
        <v>0</v>
      </c>
      <c r="AV50" s="32">
        <f t="shared" si="14"/>
        <v>0</v>
      </c>
      <c r="AW50" s="32">
        <f t="shared" si="14"/>
        <v>0</v>
      </c>
      <c r="AX50" s="32">
        <f t="shared" si="14"/>
        <v>0</v>
      </c>
      <c r="AY50" s="32">
        <f t="shared" si="14"/>
        <v>0</v>
      </c>
      <c r="AZ50" s="32">
        <f t="shared" si="14"/>
        <v>0</v>
      </c>
      <c r="BA50" s="32">
        <f t="shared" si="14"/>
        <v>0</v>
      </c>
      <c r="BB50" s="32">
        <f t="shared" si="14"/>
        <v>0</v>
      </c>
      <c r="BC50" s="32">
        <f t="shared" si="14"/>
        <v>0</v>
      </c>
      <c r="BD50" s="32">
        <f t="shared" si="14"/>
        <v>0</v>
      </c>
      <c r="BE50" s="32">
        <f t="shared" si="14"/>
        <v>0</v>
      </c>
      <c r="BF50" s="32">
        <f t="shared" si="14"/>
        <v>0</v>
      </c>
      <c r="BG50" s="32">
        <f t="shared" si="14"/>
        <v>0</v>
      </c>
      <c r="BH50" s="32">
        <f t="shared" si="14"/>
        <v>0</v>
      </c>
      <c r="BI50" s="32">
        <f t="shared" si="14"/>
        <v>0</v>
      </c>
      <c r="BJ50" s="32">
        <f t="shared" si="14"/>
        <v>0</v>
      </c>
      <c r="BK50" s="32">
        <f t="shared" si="14"/>
        <v>0</v>
      </c>
      <c r="BL50" s="32">
        <f t="shared" si="14"/>
        <v>0</v>
      </c>
      <c r="BM50" s="32">
        <f t="shared" si="14"/>
        <v>0</v>
      </c>
      <c r="BN50" s="32">
        <f t="shared" si="14"/>
        <v>836000000</v>
      </c>
      <c r="BO50" s="32">
        <f aca="true" t="shared" si="15" ref="BO50:BW50">SUM(BO49)</f>
        <v>0</v>
      </c>
      <c r="BP50" s="32">
        <f t="shared" si="15"/>
        <v>0</v>
      </c>
      <c r="BQ50" s="32">
        <f t="shared" si="15"/>
        <v>0</v>
      </c>
      <c r="BR50" s="32">
        <f t="shared" si="15"/>
        <v>0</v>
      </c>
      <c r="BS50" s="32">
        <f t="shared" si="15"/>
        <v>0</v>
      </c>
      <c r="BT50" s="32"/>
      <c r="BU50" s="32">
        <f t="shared" si="15"/>
        <v>836000000</v>
      </c>
      <c r="BV50" s="32">
        <f t="shared" si="15"/>
        <v>0</v>
      </c>
      <c r="BW50" s="32">
        <f t="shared" si="15"/>
        <v>0</v>
      </c>
    </row>
    <row r="51" spans="1:75" ht="13.5" thickTop="1">
      <c r="A51" s="72"/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</row>
    <row r="52" spans="1:75" ht="12.75">
      <c r="A52" s="50"/>
      <c r="B52" s="48" t="s">
        <v>107</v>
      </c>
      <c r="C52" s="44"/>
      <c r="D52" s="45"/>
      <c r="E52" s="45"/>
      <c r="F52" s="4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44"/>
      <c r="S52" s="45"/>
      <c r="T52" s="45"/>
      <c r="U52" s="4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44"/>
      <c r="AH52" s="45"/>
      <c r="AI52" s="45"/>
      <c r="AJ52" s="4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44"/>
      <c r="AW52" s="45"/>
      <c r="AX52" s="45"/>
      <c r="AY52" s="4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44"/>
      <c r="BL52" s="45"/>
      <c r="BM52" s="45"/>
      <c r="BN52" s="45"/>
      <c r="BO52" s="25"/>
      <c r="BP52" s="25"/>
      <c r="BQ52" s="25"/>
      <c r="BR52" s="25"/>
      <c r="BS52" s="25"/>
      <c r="BT52" s="25"/>
      <c r="BU52" s="25"/>
      <c r="BV52" s="25"/>
      <c r="BW52" s="25"/>
    </row>
    <row r="53" spans="1:75" ht="15">
      <c r="A53" s="26">
        <v>701</v>
      </c>
      <c r="B53" s="28" t="s">
        <v>108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277295100</v>
      </c>
      <c r="BR53" s="29">
        <v>0</v>
      </c>
      <c r="BS53" s="29">
        <v>0</v>
      </c>
      <c r="BT53" s="29"/>
      <c r="BU53" s="30">
        <f aca="true" t="shared" si="16" ref="BU53:BW54">+C53+F53+I53+L53+O53+R53+U53+X53+AA53+AD53+AG53+AJ53+AM53+AP53+AS53+AV53+AY53+BB53+BE53+BH53+BK53+BN53+BQ53</f>
        <v>277295100</v>
      </c>
      <c r="BV53" s="30">
        <f t="shared" si="16"/>
        <v>0</v>
      </c>
      <c r="BW53" s="30">
        <f t="shared" si="16"/>
        <v>0</v>
      </c>
    </row>
    <row r="54" spans="1:75" ht="15">
      <c r="A54" s="26">
        <f>A53+1</f>
        <v>702</v>
      </c>
      <c r="B54" s="28" t="s">
        <v>109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38263660</v>
      </c>
      <c r="BR54" s="29">
        <v>0</v>
      </c>
      <c r="BS54" s="29">
        <v>0</v>
      </c>
      <c r="BT54" s="29"/>
      <c r="BU54" s="30">
        <f t="shared" si="16"/>
        <v>38263660</v>
      </c>
      <c r="BV54" s="30">
        <f t="shared" si="16"/>
        <v>0</v>
      </c>
      <c r="BW54" s="30">
        <f t="shared" si="16"/>
        <v>0</v>
      </c>
    </row>
    <row r="55" spans="1:75" s="33" customFormat="1" ht="15.75" thickBot="1">
      <c r="A55" s="71">
        <v>700</v>
      </c>
      <c r="B55" s="31" t="s">
        <v>110</v>
      </c>
      <c r="C55" s="32">
        <f aca="true" t="shared" si="17" ref="C55:BN55">SUM(C53:C54)</f>
        <v>0</v>
      </c>
      <c r="D55" s="32">
        <f t="shared" si="17"/>
        <v>0</v>
      </c>
      <c r="E55" s="32">
        <f t="shared" si="17"/>
        <v>0</v>
      </c>
      <c r="F55" s="32">
        <f t="shared" si="17"/>
        <v>0</v>
      </c>
      <c r="G55" s="32">
        <f t="shared" si="17"/>
        <v>0</v>
      </c>
      <c r="H55" s="32">
        <f t="shared" si="17"/>
        <v>0</v>
      </c>
      <c r="I55" s="32">
        <f t="shared" si="17"/>
        <v>0</v>
      </c>
      <c r="J55" s="32">
        <f t="shared" si="17"/>
        <v>0</v>
      </c>
      <c r="K55" s="32">
        <f t="shared" si="17"/>
        <v>0</v>
      </c>
      <c r="L55" s="32">
        <f t="shared" si="17"/>
        <v>0</v>
      </c>
      <c r="M55" s="32">
        <f t="shared" si="17"/>
        <v>0</v>
      </c>
      <c r="N55" s="32">
        <f t="shared" si="17"/>
        <v>0</v>
      </c>
      <c r="O55" s="32">
        <f t="shared" si="17"/>
        <v>0</v>
      </c>
      <c r="P55" s="32">
        <f t="shared" si="17"/>
        <v>0</v>
      </c>
      <c r="Q55" s="32">
        <f t="shared" si="17"/>
        <v>0</v>
      </c>
      <c r="R55" s="32">
        <f t="shared" si="17"/>
        <v>0</v>
      </c>
      <c r="S55" s="32">
        <f t="shared" si="17"/>
        <v>0</v>
      </c>
      <c r="T55" s="32">
        <f t="shared" si="17"/>
        <v>0</v>
      </c>
      <c r="U55" s="32">
        <f t="shared" si="17"/>
        <v>0</v>
      </c>
      <c r="V55" s="32">
        <f t="shared" si="17"/>
        <v>0</v>
      </c>
      <c r="W55" s="32">
        <f t="shared" si="17"/>
        <v>0</v>
      </c>
      <c r="X55" s="32">
        <f t="shared" si="17"/>
        <v>0</v>
      </c>
      <c r="Y55" s="32">
        <f t="shared" si="17"/>
        <v>0</v>
      </c>
      <c r="Z55" s="32">
        <f t="shared" si="17"/>
        <v>0</v>
      </c>
      <c r="AA55" s="32">
        <f t="shared" si="17"/>
        <v>0</v>
      </c>
      <c r="AB55" s="32">
        <f t="shared" si="17"/>
        <v>0</v>
      </c>
      <c r="AC55" s="32">
        <f t="shared" si="17"/>
        <v>0</v>
      </c>
      <c r="AD55" s="32">
        <f t="shared" si="17"/>
        <v>0</v>
      </c>
      <c r="AE55" s="32">
        <f t="shared" si="17"/>
        <v>0</v>
      </c>
      <c r="AF55" s="32">
        <f t="shared" si="17"/>
        <v>0</v>
      </c>
      <c r="AG55" s="32">
        <f t="shared" si="17"/>
        <v>0</v>
      </c>
      <c r="AH55" s="32">
        <f t="shared" si="17"/>
        <v>0</v>
      </c>
      <c r="AI55" s="32">
        <f t="shared" si="17"/>
        <v>0</v>
      </c>
      <c r="AJ55" s="32">
        <f t="shared" si="17"/>
        <v>0</v>
      </c>
      <c r="AK55" s="32">
        <f t="shared" si="17"/>
        <v>0</v>
      </c>
      <c r="AL55" s="32">
        <f t="shared" si="17"/>
        <v>0</v>
      </c>
      <c r="AM55" s="32">
        <f t="shared" si="17"/>
        <v>0</v>
      </c>
      <c r="AN55" s="32">
        <f t="shared" si="17"/>
        <v>0</v>
      </c>
      <c r="AO55" s="32">
        <f t="shared" si="17"/>
        <v>0</v>
      </c>
      <c r="AP55" s="32">
        <f t="shared" si="17"/>
        <v>0</v>
      </c>
      <c r="AQ55" s="32">
        <f t="shared" si="17"/>
        <v>0</v>
      </c>
      <c r="AR55" s="32">
        <f t="shared" si="17"/>
        <v>0</v>
      </c>
      <c r="AS55" s="32">
        <f t="shared" si="17"/>
        <v>0</v>
      </c>
      <c r="AT55" s="32">
        <f t="shared" si="17"/>
        <v>0</v>
      </c>
      <c r="AU55" s="32">
        <f t="shared" si="17"/>
        <v>0</v>
      </c>
      <c r="AV55" s="32">
        <f t="shared" si="17"/>
        <v>0</v>
      </c>
      <c r="AW55" s="32">
        <f t="shared" si="17"/>
        <v>0</v>
      </c>
      <c r="AX55" s="32">
        <f t="shared" si="17"/>
        <v>0</v>
      </c>
      <c r="AY55" s="32">
        <f t="shared" si="17"/>
        <v>0</v>
      </c>
      <c r="AZ55" s="32">
        <f t="shared" si="17"/>
        <v>0</v>
      </c>
      <c r="BA55" s="32">
        <f t="shared" si="17"/>
        <v>0</v>
      </c>
      <c r="BB55" s="32">
        <f t="shared" si="17"/>
        <v>0</v>
      </c>
      <c r="BC55" s="32">
        <f t="shared" si="17"/>
        <v>0</v>
      </c>
      <c r="BD55" s="32">
        <f t="shared" si="17"/>
        <v>0</v>
      </c>
      <c r="BE55" s="32">
        <f t="shared" si="17"/>
        <v>0</v>
      </c>
      <c r="BF55" s="32">
        <f t="shared" si="17"/>
        <v>0</v>
      </c>
      <c r="BG55" s="32">
        <f t="shared" si="17"/>
        <v>0</v>
      </c>
      <c r="BH55" s="32">
        <f t="shared" si="17"/>
        <v>0</v>
      </c>
      <c r="BI55" s="32">
        <f t="shared" si="17"/>
        <v>0</v>
      </c>
      <c r="BJ55" s="32">
        <f t="shared" si="17"/>
        <v>0</v>
      </c>
      <c r="BK55" s="32">
        <f t="shared" si="17"/>
        <v>0</v>
      </c>
      <c r="BL55" s="32">
        <f t="shared" si="17"/>
        <v>0</v>
      </c>
      <c r="BM55" s="32">
        <f t="shared" si="17"/>
        <v>0</v>
      </c>
      <c r="BN55" s="32">
        <f t="shared" si="17"/>
        <v>0</v>
      </c>
      <c r="BO55" s="32">
        <f aca="true" t="shared" si="18" ref="BO55:BW55">SUM(BO53:BO54)</f>
        <v>0</v>
      </c>
      <c r="BP55" s="32">
        <f t="shared" si="18"/>
        <v>0</v>
      </c>
      <c r="BQ55" s="32">
        <f t="shared" si="18"/>
        <v>315558760</v>
      </c>
      <c r="BR55" s="32">
        <f t="shared" si="18"/>
        <v>0</v>
      </c>
      <c r="BS55" s="32">
        <f t="shared" si="18"/>
        <v>0</v>
      </c>
      <c r="BT55" s="32"/>
      <c r="BU55" s="32">
        <f t="shared" si="18"/>
        <v>315558760</v>
      </c>
      <c r="BV55" s="32">
        <f t="shared" si="18"/>
        <v>0</v>
      </c>
      <c r="BW55" s="32">
        <f t="shared" si="18"/>
        <v>0</v>
      </c>
    </row>
    <row r="56" spans="1:75" ht="16.5" thickBot="1" thickTop="1">
      <c r="A56" s="36"/>
      <c r="B56" s="37" t="s">
        <v>111</v>
      </c>
      <c r="C56" s="38">
        <f aca="true" t="shared" si="19" ref="C56:BN56">+C24+C32+C39+C46+C50+C55</f>
        <v>1030122595.76</v>
      </c>
      <c r="D56" s="38">
        <f t="shared" si="19"/>
        <v>149195876.57</v>
      </c>
      <c r="E56" s="38">
        <f t="shared" si="19"/>
        <v>0</v>
      </c>
      <c r="F56" s="38">
        <f t="shared" si="19"/>
        <v>2366980</v>
      </c>
      <c r="G56" s="38">
        <f t="shared" si="19"/>
        <v>0</v>
      </c>
      <c r="H56" s="38">
        <f t="shared" si="19"/>
        <v>0</v>
      </c>
      <c r="I56" s="38">
        <f t="shared" si="19"/>
        <v>157438303.63</v>
      </c>
      <c r="J56" s="38">
        <f t="shared" si="19"/>
        <v>0</v>
      </c>
      <c r="K56" s="38">
        <f t="shared" si="19"/>
        <v>0</v>
      </c>
      <c r="L56" s="38">
        <f t="shared" si="19"/>
        <v>435352357.51</v>
      </c>
      <c r="M56" s="38">
        <f t="shared" si="19"/>
        <v>56213607.94</v>
      </c>
      <c r="N56" s="38">
        <f t="shared" si="19"/>
        <v>0</v>
      </c>
      <c r="O56" s="38">
        <f t="shared" si="19"/>
        <v>425170435.53</v>
      </c>
      <c r="P56" s="38">
        <f t="shared" si="19"/>
        <v>150455734.71</v>
      </c>
      <c r="Q56" s="38">
        <f t="shared" si="19"/>
        <v>0</v>
      </c>
      <c r="R56" s="38">
        <f t="shared" si="19"/>
        <v>97201160</v>
      </c>
      <c r="S56" s="38">
        <f t="shared" si="19"/>
        <v>17990000</v>
      </c>
      <c r="T56" s="38">
        <f t="shared" si="19"/>
        <v>0</v>
      </c>
      <c r="U56" s="38">
        <f t="shared" si="19"/>
        <v>2260430</v>
      </c>
      <c r="V56" s="38">
        <f t="shared" si="19"/>
        <v>0</v>
      </c>
      <c r="W56" s="38">
        <f t="shared" si="19"/>
        <v>0</v>
      </c>
      <c r="X56" s="38">
        <f t="shared" si="19"/>
        <v>561150057.53</v>
      </c>
      <c r="Y56" s="38">
        <f t="shared" si="19"/>
        <v>215785873.01</v>
      </c>
      <c r="Z56" s="38">
        <f t="shared" si="19"/>
        <v>0</v>
      </c>
      <c r="AA56" s="38">
        <f t="shared" si="19"/>
        <v>468800600</v>
      </c>
      <c r="AB56" s="38">
        <f t="shared" si="19"/>
        <v>23950000</v>
      </c>
      <c r="AC56" s="38">
        <f t="shared" si="19"/>
        <v>0</v>
      </c>
      <c r="AD56" s="38">
        <f t="shared" si="19"/>
        <v>2529599365.18</v>
      </c>
      <c r="AE56" s="38">
        <f t="shared" si="19"/>
        <v>745812939.9</v>
      </c>
      <c r="AF56" s="38">
        <f t="shared" si="19"/>
        <v>0</v>
      </c>
      <c r="AG56" s="38">
        <f t="shared" si="19"/>
        <v>6666830</v>
      </c>
      <c r="AH56" s="38">
        <f t="shared" si="19"/>
        <v>0</v>
      </c>
      <c r="AI56" s="38">
        <f t="shared" si="19"/>
        <v>0</v>
      </c>
      <c r="AJ56" s="38">
        <f t="shared" si="19"/>
        <v>580443619.91</v>
      </c>
      <c r="AK56" s="38">
        <f t="shared" si="19"/>
        <v>41286150</v>
      </c>
      <c r="AL56" s="38">
        <f t="shared" si="19"/>
        <v>0</v>
      </c>
      <c r="AM56" s="38">
        <f t="shared" si="19"/>
        <v>2283000</v>
      </c>
      <c r="AN56" s="38">
        <f t="shared" si="19"/>
        <v>0</v>
      </c>
      <c r="AO56" s="38">
        <f t="shared" si="19"/>
        <v>0</v>
      </c>
      <c r="AP56" s="38">
        <f t="shared" si="19"/>
        <v>23108720</v>
      </c>
      <c r="AQ56" s="38">
        <f t="shared" si="19"/>
        <v>0</v>
      </c>
      <c r="AR56" s="38">
        <f t="shared" si="19"/>
        <v>0</v>
      </c>
      <c r="AS56" s="38">
        <f t="shared" si="19"/>
        <v>20738840</v>
      </c>
      <c r="AT56" s="38">
        <f t="shared" si="19"/>
        <v>0</v>
      </c>
      <c r="AU56" s="38">
        <f t="shared" si="19"/>
        <v>0</v>
      </c>
      <c r="AV56" s="38">
        <f t="shared" si="19"/>
        <v>510350</v>
      </c>
      <c r="AW56" s="38">
        <f t="shared" si="19"/>
        <v>0</v>
      </c>
      <c r="AX56" s="38">
        <f t="shared" si="19"/>
        <v>0</v>
      </c>
      <c r="AY56" s="38">
        <f t="shared" si="19"/>
        <v>10825250</v>
      </c>
      <c r="AZ56" s="38">
        <f t="shared" si="19"/>
        <v>3659000</v>
      </c>
      <c r="BA56" s="38">
        <f t="shared" si="19"/>
        <v>0</v>
      </c>
      <c r="BB56" s="38">
        <f t="shared" si="19"/>
        <v>0</v>
      </c>
      <c r="BC56" s="38">
        <f t="shared" si="19"/>
        <v>0</v>
      </c>
      <c r="BD56" s="38">
        <f t="shared" si="19"/>
        <v>0</v>
      </c>
      <c r="BE56" s="38">
        <f t="shared" si="19"/>
        <v>6575020</v>
      </c>
      <c r="BF56" s="38">
        <f t="shared" si="19"/>
        <v>0</v>
      </c>
      <c r="BG56" s="38">
        <f t="shared" si="19"/>
        <v>0</v>
      </c>
      <c r="BH56" s="38">
        <f t="shared" si="19"/>
        <v>359713800</v>
      </c>
      <c r="BI56" s="38">
        <f t="shared" si="19"/>
        <v>0</v>
      </c>
      <c r="BJ56" s="38">
        <f t="shared" si="19"/>
        <v>0</v>
      </c>
      <c r="BK56" s="38">
        <f t="shared" si="19"/>
        <v>0</v>
      </c>
      <c r="BL56" s="38">
        <f t="shared" si="19"/>
        <v>0</v>
      </c>
      <c r="BM56" s="38">
        <f t="shared" si="19"/>
        <v>0</v>
      </c>
      <c r="BN56" s="38">
        <f t="shared" si="19"/>
        <v>836000000</v>
      </c>
      <c r="BO56" s="38">
        <f aca="true" t="shared" si="20" ref="BO56:BW56">+BO24+BO32+BO39+BO46+BO50+BO55</f>
        <v>0</v>
      </c>
      <c r="BP56" s="38">
        <f t="shared" si="20"/>
        <v>0</v>
      </c>
      <c r="BQ56" s="38">
        <f t="shared" si="20"/>
        <v>315558760</v>
      </c>
      <c r="BR56" s="38">
        <f t="shared" si="20"/>
        <v>0</v>
      </c>
      <c r="BS56" s="38">
        <f t="shared" si="20"/>
        <v>0</v>
      </c>
      <c r="BT56" s="38"/>
      <c r="BU56" s="38">
        <f>+BU11+BU24+BU32+BU39+BU46+BU50+BU55</f>
        <v>7871886475.05</v>
      </c>
      <c r="BV56" s="38">
        <f t="shared" si="20"/>
        <v>1404349182.13</v>
      </c>
      <c r="BW56" s="38">
        <f t="shared" si="20"/>
        <v>0</v>
      </c>
    </row>
  </sheetData>
  <sheetProtection/>
  <mergeCells count="75">
    <mergeCell ref="C2:F2"/>
    <mergeCell ref="B6:B7"/>
    <mergeCell ref="C6:E6"/>
    <mergeCell ref="F6:H6"/>
    <mergeCell ref="I6:K6"/>
    <mergeCell ref="A1:B1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Y6:BA6"/>
    <mergeCell ref="BB6:BD6"/>
    <mergeCell ref="BE6:BG6"/>
    <mergeCell ref="BH6:BJ6"/>
    <mergeCell ref="BK6:BM6"/>
    <mergeCell ref="BN6:BP6"/>
    <mergeCell ref="BQ6:BS6"/>
    <mergeCell ref="BT6:BT7"/>
    <mergeCell ref="BU6:BW7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BE7:BG7"/>
    <mergeCell ref="BH7:BJ7"/>
    <mergeCell ref="BK7:BM7"/>
    <mergeCell ref="BN7:BP7"/>
    <mergeCell ref="BQ7:BS7"/>
    <mergeCell ref="C8:D8"/>
    <mergeCell ref="F8:G8"/>
    <mergeCell ref="I8:J8"/>
    <mergeCell ref="L8:M8"/>
    <mergeCell ref="O8:P8"/>
    <mergeCell ref="R8:S8"/>
    <mergeCell ref="U8:V8"/>
    <mergeCell ref="X8:Y8"/>
    <mergeCell ref="AA8:AB8"/>
    <mergeCell ref="AD8:AE8"/>
    <mergeCell ref="AG8:AH8"/>
    <mergeCell ref="AJ8:AK8"/>
    <mergeCell ref="AM8:AN8"/>
    <mergeCell ref="AP8:AQ8"/>
    <mergeCell ref="AS8:AT8"/>
    <mergeCell ref="AV8:AW8"/>
    <mergeCell ref="AY8:AZ8"/>
    <mergeCell ref="BU8:BV8"/>
    <mergeCell ref="BB8:BC8"/>
    <mergeCell ref="BE8:BF8"/>
    <mergeCell ref="BH8:BI8"/>
    <mergeCell ref="BK8:BL8"/>
    <mergeCell ref="BN8:BO8"/>
    <mergeCell ref="BQ8:BR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5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3" width="15.7109375" style="0" customWidth="1"/>
    <col min="4" max="4" width="15.140625" style="0" customWidth="1"/>
    <col min="5" max="5" width="9.57421875" style="0" customWidth="1"/>
    <col min="6" max="6" width="15.00390625" style="0" customWidth="1"/>
    <col min="7" max="7" width="18.7109375" style="0" customWidth="1"/>
    <col min="8" max="8" width="9.57421875" style="0" customWidth="1"/>
    <col min="9" max="9" width="16.421875" style="0" customWidth="1"/>
    <col min="10" max="10" width="13.7109375" style="0" customWidth="1"/>
    <col min="11" max="11" width="9.57421875" style="0" customWidth="1"/>
    <col min="12" max="12" width="17.140625" style="0" customWidth="1"/>
    <col min="13" max="13" width="16.140625" style="0" customWidth="1"/>
    <col min="14" max="14" width="9.57421875" style="0" customWidth="1"/>
    <col min="15" max="15" width="15.140625" style="0" customWidth="1"/>
    <col min="16" max="16" width="14.8515625" style="0" customWidth="1"/>
    <col min="17" max="17" width="9.57421875" style="0" customWidth="1"/>
    <col min="18" max="18" width="16.8515625" style="0" customWidth="1"/>
    <col min="19" max="19" width="15.8515625" style="0" customWidth="1"/>
    <col min="20" max="20" width="9.57421875" style="0" customWidth="1"/>
    <col min="21" max="21" width="15.00390625" style="0" customWidth="1"/>
    <col min="22" max="22" width="16.140625" style="0" customWidth="1"/>
    <col min="23" max="23" width="9.57421875" style="0" customWidth="1"/>
    <col min="24" max="24" width="16.140625" style="0" customWidth="1"/>
    <col min="25" max="25" width="16.421875" style="0" customWidth="1"/>
    <col min="26" max="26" width="9.57421875" style="0" customWidth="1"/>
    <col min="27" max="27" width="16.57421875" style="0" customWidth="1"/>
    <col min="28" max="28" width="13.7109375" style="0" customWidth="1"/>
    <col min="29" max="29" width="9.57421875" style="0" customWidth="1"/>
    <col min="30" max="30" width="18.7109375" style="0" customWidth="1"/>
    <col min="31" max="31" width="15.28125" style="0" customWidth="1"/>
    <col min="32" max="32" width="9.57421875" style="0" customWidth="1"/>
    <col min="33" max="33" width="14.28125" style="0" customWidth="1"/>
    <col min="34" max="34" width="18.7109375" style="0" customWidth="1"/>
    <col min="35" max="35" width="9.57421875" style="0" customWidth="1"/>
    <col min="36" max="37" width="18.7109375" style="0" customWidth="1"/>
    <col min="38" max="38" width="9.57421875" style="0" customWidth="1"/>
    <col min="39" max="39" width="18.7109375" style="0" customWidth="1"/>
    <col min="40" max="40" width="14.421875" style="0" customWidth="1"/>
    <col min="41" max="41" width="9.57421875" style="0" customWidth="1"/>
    <col min="42" max="43" width="18.7109375" style="0" customWidth="1"/>
    <col min="44" max="44" width="9.57421875" style="0" customWidth="1"/>
    <col min="45" max="45" width="18.7109375" style="0" customWidth="1"/>
    <col min="46" max="46" width="15.28125" style="0" customWidth="1"/>
    <col min="47" max="47" width="9.57421875" style="0" customWidth="1"/>
    <col min="48" max="48" width="18.7109375" style="0" customWidth="1"/>
    <col min="49" max="49" width="16.57421875" style="0" customWidth="1"/>
    <col min="50" max="50" width="9.57421875" style="0" customWidth="1"/>
    <col min="51" max="51" width="18.7109375" style="0" customWidth="1"/>
    <col min="52" max="52" width="16.140625" style="0" customWidth="1"/>
    <col min="53" max="53" width="9.57421875" style="0" customWidth="1"/>
    <col min="54" max="54" width="15.140625" style="0" customWidth="1"/>
    <col min="55" max="55" width="15.28125" style="0" customWidth="1"/>
    <col min="56" max="56" width="9.57421875" style="0" customWidth="1"/>
    <col min="57" max="57" width="18.7109375" style="0" customWidth="1"/>
    <col min="58" max="58" width="14.00390625" style="0" customWidth="1"/>
    <col min="59" max="59" width="9.57421875" style="0" customWidth="1"/>
    <col min="60" max="60" width="18.7109375" style="0" customWidth="1"/>
    <col min="61" max="61" width="15.00390625" style="0" customWidth="1"/>
    <col min="62" max="62" width="9.57421875" style="0" customWidth="1"/>
    <col min="63" max="63" width="14.28125" style="0" customWidth="1"/>
    <col min="64" max="64" width="11.8515625" style="0" customWidth="1"/>
    <col min="65" max="65" width="9.57421875" style="0" customWidth="1"/>
    <col min="66" max="66" width="18.7109375" style="0" customWidth="1"/>
    <col min="67" max="67" width="11.28125" style="0" customWidth="1"/>
    <col min="68" max="68" width="9.57421875" style="0" customWidth="1"/>
    <col min="69" max="69" width="18.7109375" style="0" customWidth="1"/>
    <col min="70" max="70" width="14.421875" style="0" customWidth="1"/>
    <col min="71" max="71" width="9.57421875" style="0" customWidth="1"/>
    <col min="72" max="72" width="13.7109375" style="0" customWidth="1"/>
    <col min="73" max="75" width="18.7109375" style="0" customWidth="1"/>
  </cols>
  <sheetData>
    <row r="1" spans="1:10" ht="36.75" customHeight="1">
      <c r="A1" s="103" t="s">
        <v>138</v>
      </c>
      <c r="B1" s="115"/>
      <c r="C1" s="83"/>
      <c r="D1" s="83"/>
      <c r="E1" s="83"/>
      <c r="F1" s="83"/>
      <c r="G1" s="83"/>
      <c r="H1" s="83"/>
      <c r="I1" s="83"/>
      <c r="J1" s="83"/>
    </row>
    <row r="3" spans="3:6" ht="12.75">
      <c r="C3" s="112" t="s">
        <v>6</v>
      </c>
      <c r="D3" s="112"/>
      <c r="E3" s="112"/>
      <c r="F3" s="112"/>
    </row>
    <row r="4" ht="18.75">
      <c r="B4" s="3" t="s">
        <v>132</v>
      </c>
    </row>
    <row r="5" spans="2:7" ht="18.75">
      <c r="B5" s="39"/>
      <c r="C5" s="39" t="s">
        <v>131</v>
      </c>
      <c r="D5" s="3">
        <f>'[2]Entrate'!C5</f>
        <v>2025</v>
      </c>
      <c r="G5" s="3"/>
    </row>
    <row r="6" spans="2:7" ht="18.75">
      <c r="B6" s="3"/>
      <c r="G6" s="3"/>
    </row>
    <row r="7" spans="1:75" ht="12.75" customHeight="1">
      <c r="A7" s="116"/>
      <c r="B7" s="113" t="s">
        <v>66</v>
      </c>
      <c r="C7" s="88">
        <v>1</v>
      </c>
      <c r="D7" s="89"/>
      <c r="E7" s="90"/>
      <c r="F7" s="88">
        <v>2</v>
      </c>
      <c r="G7" s="89"/>
      <c r="H7" s="90"/>
      <c r="I7" s="88">
        <v>3</v>
      </c>
      <c r="J7" s="89"/>
      <c r="K7" s="90"/>
      <c r="L7" s="88">
        <v>4</v>
      </c>
      <c r="M7" s="89"/>
      <c r="N7" s="90"/>
      <c r="O7" s="88">
        <v>5</v>
      </c>
      <c r="P7" s="89"/>
      <c r="Q7" s="90"/>
      <c r="R7" s="88">
        <v>6</v>
      </c>
      <c r="S7" s="89"/>
      <c r="T7" s="90"/>
      <c r="U7" s="88">
        <v>7</v>
      </c>
      <c r="V7" s="89"/>
      <c r="W7" s="90"/>
      <c r="X7" s="88">
        <v>8</v>
      </c>
      <c r="Y7" s="89"/>
      <c r="Z7" s="90"/>
      <c r="AA7" s="88">
        <v>9</v>
      </c>
      <c r="AB7" s="89"/>
      <c r="AC7" s="90"/>
      <c r="AD7" s="88">
        <v>10</v>
      </c>
      <c r="AE7" s="89"/>
      <c r="AF7" s="90"/>
      <c r="AG7" s="89">
        <v>11</v>
      </c>
      <c r="AH7" s="89"/>
      <c r="AI7" s="90"/>
      <c r="AJ7" s="88">
        <v>12</v>
      </c>
      <c r="AK7" s="89"/>
      <c r="AL7" s="90"/>
      <c r="AM7" s="88">
        <v>13</v>
      </c>
      <c r="AN7" s="89"/>
      <c r="AO7" s="90"/>
      <c r="AP7" s="88">
        <v>14</v>
      </c>
      <c r="AQ7" s="89"/>
      <c r="AR7" s="90"/>
      <c r="AS7" s="88">
        <v>15</v>
      </c>
      <c r="AT7" s="89"/>
      <c r="AU7" s="90"/>
      <c r="AV7" s="89">
        <v>16</v>
      </c>
      <c r="AW7" s="89"/>
      <c r="AX7" s="90"/>
      <c r="AY7" s="88">
        <v>17</v>
      </c>
      <c r="AZ7" s="89"/>
      <c r="BA7" s="90"/>
      <c r="BB7" s="88">
        <v>18</v>
      </c>
      <c r="BC7" s="89"/>
      <c r="BD7" s="90"/>
      <c r="BE7" s="88">
        <v>19</v>
      </c>
      <c r="BF7" s="89"/>
      <c r="BG7" s="90"/>
      <c r="BH7" s="88">
        <v>20</v>
      </c>
      <c r="BI7" s="89"/>
      <c r="BJ7" s="90"/>
      <c r="BK7" s="89">
        <v>50</v>
      </c>
      <c r="BL7" s="89"/>
      <c r="BM7" s="90"/>
      <c r="BN7" s="88">
        <v>60</v>
      </c>
      <c r="BO7" s="89"/>
      <c r="BP7" s="90"/>
      <c r="BQ7" s="88">
        <v>99</v>
      </c>
      <c r="BR7" s="89"/>
      <c r="BS7" s="89"/>
      <c r="BT7" s="104" t="s">
        <v>129</v>
      </c>
      <c r="BU7" s="106" t="s">
        <v>130</v>
      </c>
      <c r="BV7" s="97"/>
      <c r="BW7" s="107"/>
    </row>
    <row r="8" spans="1:75" s="23" customFormat="1" ht="58.5" customHeight="1">
      <c r="A8" s="117"/>
      <c r="B8" s="114"/>
      <c r="C8" s="97" t="s">
        <v>67</v>
      </c>
      <c r="D8" s="97"/>
      <c r="E8" s="98"/>
      <c r="F8" s="99" t="s">
        <v>68</v>
      </c>
      <c r="G8" s="98"/>
      <c r="H8" s="100"/>
      <c r="I8" s="94" t="s">
        <v>69</v>
      </c>
      <c r="J8" s="95"/>
      <c r="K8" s="93"/>
      <c r="L8" s="91" t="s">
        <v>70</v>
      </c>
      <c r="M8" s="92"/>
      <c r="N8" s="93"/>
      <c r="O8" s="91" t="s">
        <v>71</v>
      </c>
      <c r="P8" s="92"/>
      <c r="Q8" s="93"/>
      <c r="R8" s="97" t="s">
        <v>133</v>
      </c>
      <c r="S8" s="97"/>
      <c r="T8" s="98"/>
      <c r="U8" s="99" t="s">
        <v>112</v>
      </c>
      <c r="V8" s="98"/>
      <c r="W8" s="100"/>
      <c r="X8" s="94" t="s">
        <v>113</v>
      </c>
      <c r="Y8" s="95"/>
      <c r="Z8" s="93"/>
      <c r="AA8" s="91" t="s">
        <v>114</v>
      </c>
      <c r="AB8" s="92"/>
      <c r="AC8" s="93"/>
      <c r="AD8" s="91" t="s">
        <v>115</v>
      </c>
      <c r="AE8" s="92"/>
      <c r="AF8" s="93"/>
      <c r="AG8" s="97" t="s">
        <v>116</v>
      </c>
      <c r="AH8" s="97"/>
      <c r="AI8" s="98"/>
      <c r="AJ8" s="99" t="s">
        <v>117</v>
      </c>
      <c r="AK8" s="98"/>
      <c r="AL8" s="100"/>
      <c r="AM8" s="94" t="s">
        <v>118</v>
      </c>
      <c r="AN8" s="95"/>
      <c r="AO8" s="93"/>
      <c r="AP8" s="91" t="s">
        <v>119</v>
      </c>
      <c r="AQ8" s="92"/>
      <c r="AR8" s="93"/>
      <c r="AS8" s="91" t="s">
        <v>120</v>
      </c>
      <c r="AT8" s="92"/>
      <c r="AU8" s="93"/>
      <c r="AV8" s="97" t="s">
        <v>121</v>
      </c>
      <c r="AW8" s="97"/>
      <c r="AX8" s="98"/>
      <c r="AY8" s="99" t="s">
        <v>122</v>
      </c>
      <c r="AZ8" s="98"/>
      <c r="BA8" s="100"/>
      <c r="BB8" s="94" t="s">
        <v>123</v>
      </c>
      <c r="BC8" s="95"/>
      <c r="BD8" s="93"/>
      <c r="BE8" s="91" t="s">
        <v>124</v>
      </c>
      <c r="BF8" s="92"/>
      <c r="BG8" s="93"/>
      <c r="BH8" s="91" t="s">
        <v>125</v>
      </c>
      <c r="BI8" s="92"/>
      <c r="BJ8" s="93"/>
      <c r="BK8" s="97" t="s">
        <v>126</v>
      </c>
      <c r="BL8" s="97"/>
      <c r="BM8" s="98"/>
      <c r="BN8" s="99" t="s">
        <v>127</v>
      </c>
      <c r="BO8" s="98"/>
      <c r="BP8" s="100"/>
      <c r="BQ8" s="94" t="s">
        <v>128</v>
      </c>
      <c r="BR8" s="95"/>
      <c r="BS8" s="92"/>
      <c r="BT8" s="105"/>
      <c r="BU8" s="108"/>
      <c r="BV8" s="111"/>
      <c r="BW8" s="110"/>
    </row>
    <row r="9" spans="1:75" s="23" customFormat="1" ht="11.25" customHeight="1">
      <c r="A9" s="117"/>
      <c r="C9" s="86" t="s">
        <v>4</v>
      </c>
      <c r="D9" s="87"/>
      <c r="E9" s="61" t="s">
        <v>5</v>
      </c>
      <c r="F9" s="86" t="s">
        <v>4</v>
      </c>
      <c r="G9" s="87"/>
      <c r="H9" s="68" t="s">
        <v>5</v>
      </c>
      <c r="I9" s="86" t="s">
        <v>4</v>
      </c>
      <c r="J9" s="87"/>
      <c r="K9" s="24" t="s">
        <v>5</v>
      </c>
      <c r="L9" s="86" t="s">
        <v>4</v>
      </c>
      <c r="M9" s="87"/>
      <c r="N9" s="24" t="s">
        <v>5</v>
      </c>
      <c r="O9" s="86" t="s">
        <v>4</v>
      </c>
      <c r="P9" s="87"/>
      <c r="Q9" s="24" t="s">
        <v>5</v>
      </c>
      <c r="R9" s="96" t="s">
        <v>4</v>
      </c>
      <c r="S9" s="87"/>
      <c r="T9" s="61" t="s">
        <v>5</v>
      </c>
      <c r="U9" s="86" t="s">
        <v>4</v>
      </c>
      <c r="V9" s="87"/>
      <c r="W9" s="68" t="s">
        <v>5</v>
      </c>
      <c r="X9" s="86" t="s">
        <v>4</v>
      </c>
      <c r="Y9" s="87"/>
      <c r="Z9" s="24" t="s">
        <v>5</v>
      </c>
      <c r="AA9" s="86" t="s">
        <v>4</v>
      </c>
      <c r="AB9" s="87"/>
      <c r="AC9" s="24" t="s">
        <v>5</v>
      </c>
      <c r="AD9" s="86" t="s">
        <v>4</v>
      </c>
      <c r="AE9" s="87"/>
      <c r="AF9" s="24" t="s">
        <v>5</v>
      </c>
      <c r="AG9" s="96" t="s">
        <v>4</v>
      </c>
      <c r="AH9" s="87"/>
      <c r="AI9" s="61" t="s">
        <v>5</v>
      </c>
      <c r="AJ9" s="86" t="s">
        <v>4</v>
      </c>
      <c r="AK9" s="87"/>
      <c r="AL9" s="68" t="s">
        <v>5</v>
      </c>
      <c r="AM9" s="86" t="s">
        <v>4</v>
      </c>
      <c r="AN9" s="87"/>
      <c r="AO9" s="24" t="s">
        <v>5</v>
      </c>
      <c r="AP9" s="86" t="s">
        <v>4</v>
      </c>
      <c r="AQ9" s="87"/>
      <c r="AR9" s="24" t="s">
        <v>5</v>
      </c>
      <c r="AS9" s="86" t="s">
        <v>4</v>
      </c>
      <c r="AT9" s="87"/>
      <c r="AU9" s="24" t="s">
        <v>5</v>
      </c>
      <c r="AV9" s="96" t="s">
        <v>4</v>
      </c>
      <c r="AW9" s="87"/>
      <c r="AX9" s="61" t="s">
        <v>5</v>
      </c>
      <c r="AY9" s="86" t="s">
        <v>4</v>
      </c>
      <c r="AZ9" s="87"/>
      <c r="BA9" s="68" t="s">
        <v>5</v>
      </c>
      <c r="BB9" s="86" t="s">
        <v>4</v>
      </c>
      <c r="BC9" s="87"/>
      <c r="BD9" s="24" t="s">
        <v>5</v>
      </c>
      <c r="BE9" s="86" t="s">
        <v>4</v>
      </c>
      <c r="BF9" s="87"/>
      <c r="BG9" s="24" t="s">
        <v>5</v>
      </c>
      <c r="BH9" s="86" t="s">
        <v>4</v>
      </c>
      <c r="BI9" s="87"/>
      <c r="BJ9" s="24" t="s">
        <v>5</v>
      </c>
      <c r="BK9" s="96" t="s">
        <v>4</v>
      </c>
      <c r="BL9" s="87"/>
      <c r="BM9" s="61" t="s">
        <v>5</v>
      </c>
      <c r="BN9" s="86" t="s">
        <v>4</v>
      </c>
      <c r="BO9" s="87"/>
      <c r="BP9" s="68" t="s">
        <v>5</v>
      </c>
      <c r="BQ9" s="86" t="s">
        <v>4</v>
      </c>
      <c r="BR9" s="87"/>
      <c r="BS9" s="24" t="s">
        <v>5</v>
      </c>
      <c r="BT9" s="75" t="s">
        <v>4</v>
      </c>
      <c r="BU9" s="86" t="s">
        <v>4</v>
      </c>
      <c r="BV9" s="87"/>
      <c r="BW9" s="24" t="s">
        <v>5</v>
      </c>
    </row>
    <row r="10" spans="1:75" s="23" customFormat="1" ht="39" customHeight="1">
      <c r="A10" s="118"/>
      <c r="C10" s="62"/>
      <c r="D10" s="66" t="s">
        <v>72</v>
      </c>
      <c r="E10" s="64"/>
      <c r="F10" s="65"/>
      <c r="G10" s="66" t="s">
        <v>72</v>
      </c>
      <c r="H10" s="67"/>
      <c r="I10" s="65"/>
      <c r="J10" s="69" t="s">
        <v>72</v>
      </c>
      <c r="K10" s="64"/>
      <c r="L10" s="63"/>
      <c r="M10" s="69" t="s">
        <v>72</v>
      </c>
      <c r="N10" s="64"/>
      <c r="O10" s="65"/>
      <c r="P10" s="69" t="s">
        <v>72</v>
      </c>
      <c r="Q10" s="64"/>
      <c r="R10" s="62"/>
      <c r="S10" s="66" t="s">
        <v>72</v>
      </c>
      <c r="T10" s="64"/>
      <c r="U10" s="65"/>
      <c r="V10" s="66" t="s">
        <v>72</v>
      </c>
      <c r="W10" s="67"/>
      <c r="X10" s="65"/>
      <c r="Y10" s="69" t="s">
        <v>72</v>
      </c>
      <c r="Z10" s="64"/>
      <c r="AA10" s="63"/>
      <c r="AB10" s="69" t="s">
        <v>72</v>
      </c>
      <c r="AC10" s="64"/>
      <c r="AD10" s="65"/>
      <c r="AE10" s="69" t="s">
        <v>72</v>
      </c>
      <c r="AF10" s="64"/>
      <c r="AG10" s="62"/>
      <c r="AH10" s="66" t="s">
        <v>72</v>
      </c>
      <c r="AI10" s="64"/>
      <c r="AJ10" s="65"/>
      <c r="AK10" s="66" t="s">
        <v>72</v>
      </c>
      <c r="AL10" s="67"/>
      <c r="AM10" s="65"/>
      <c r="AN10" s="69" t="s">
        <v>72</v>
      </c>
      <c r="AO10" s="64"/>
      <c r="AP10" s="63"/>
      <c r="AQ10" s="69" t="s">
        <v>72</v>
      </c>
      <c r="AR10" s="64"/>
      <c r="AS10" s="65"/>
      <c r="AT10" s="69" t="s">
        <v>72</v>
      </c>
      <c r="AU10" s="64"/>
      <c r="AV10" s="62"/>
      <c r="AW10" s="66" t="s">
        <v>72</v>
      </c>
      <c r="AX10" s="64"/>
      <c r="AY10" s="65"/>
      <c r="AZ10" s="66" t="s">
        <v>72</v>
      </c>
      <c r="BA10" s="67"/>
      <c r="BB10" s="65"/>
      <c r="BC10" s="69" t="s">
        <v>72</v>
      </c>
      <c r="BD10" s="64"/>
      <c r="BE10" s="63"/>
      <c r="BF10" s="69" t="s">
        <v>72</v>
      </c>
      <c r="BG10" s="64"/>
      <c r="BH10" s="65"/>
      <c r="BI10" s="69" t="s">
        <v>72</v>
      </c>
      <c r="BJ10" s="64"/>
      <c r="BK10" s="62"/>
      <c r="BL10" s="66" t="s">
        <v>72</v>
      </c>
      <c r="BM10" s="64"/>
      <c r="BN10" s="65"/>
      <c r="BO10" s="66" t="s">
        <v>72</v>
      </c>
      <c r="BP10" s="67"/>
      <c r="BQ10" s="65"/>
      <c r="BR10" s="69" t="s">
        <v>72</v>
      </c>
      <c r="BS10" s="64"/>
      <c r="BT10" s="63"/>
      <c r="BU10" s="65"/>
      <c r="BV10" s="69" t="s">
        <v>72</v>
      </c>
      <c r="BW10" s="64"/>
    </row>
    <row r="11" spans="1:75" ht="11.25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70"/>
      <c r="L11" s="27"/>
      <c r="M11" s="27"/>
      <c r="N11" s="70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70"/>
      <c r="AA11" s="27"/>
      <c r="AB11" s="27"/>
      <c r="AC11" s="70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70"/>
      <c r="AP11" s="27"/>
      <c r="AQ11" s="27"/>
      <c r="AR11" s="70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70"/>
      <c r="BE11" s="27"/>
      <c r="BF11" s="27"/>
      <c r="BG11" s="70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70"/>
      <c r="BT11" s="27"/>
      <c r="BU11" s="27"/>
      <c r="BV11" s="27"/>
      <c r="BW11" s="27"/>
    </row>
    <row r="12" spans="1:75" ht="11.25" customHeight="1">
      <c r="A12" s="25"/>
      <c r="B12" s="58" t="s">
        <v>73</v>
      </c>
      <c r="C12" s="27"/>
      <c r="D12" s="27"/>
      <c r="E12" s="27"/>
      <c r="F12" s="27"/>
      <c r="G12" s="27"/>
      <c r="H12" s="27"/>
      <c r="I12" s="27"/>
      <c r="J12" s="27"/>
      <c r="K12" s="70"/>
      <c r="L12" s="27"/>
      <c r="M12" s="27"/>
      <c r="N12" s="70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70"/>
      <c r="AA12" s="27"/>
      <c r="AB12" s="27"/>
      <c r="AC12" s="70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70"/>
      <c r="AP12" s="27"/>
      <c r="AQ12" s="27"/>
      <c r="AR12" s="70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70"/>
      <c r="BE12" s="27"/>
      <c r="BF12" s="27"/>
      <c r="BG12" s="70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70"/>
      <c r="BT12" s="29">
        <v>0</v>
      </c>
      <c r="BU12" s="27">
        <f>BT12</f>
        <v>0</v>
      </c>
      <c r="BV12" s="27"/>
      <c r="BW12" s="27"/>
    </row>
    <row r="13" spans="1:75" ht="11.25" customHeight="1">
      <c r="A13" s="25"/>
      <c r="B13" s="58"/>
      <c r="C13" s="27"/>
      <c r="D13" s="27"/>
      <c r="E13" s="27"/>
      <c r="F13" s="27"/>
      <c r="G13" s="27"/>
      <c r="H13" s="27"/>
      <c r="I13" s="27"/>
      <c r="J13" s="27"/>
      <c r="K13" s="70"/>
      <c r="L13" s="27"/>
      <c r="M13" s="27"/>
      <c r="N13" s="70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70"/>
      <c r="AA13" s="27"/>
      <c r="AB13" s="27"/>
      <c r="AC13" s="70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70"/>
      <c r="AP13" s="27"/>
      <c r="AQ13" s="27"/>
      <c r="AR13" s="70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70"/>
      <c r="BE13" s="27"/>
      <c r="BF13" s="27"/>
      <c r="BG13" s="70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70"/>
      <c r="BT13" s="27"/>
      <c r="BU13" s="27"/>
      <c r="BV13" s="27"/>
      <c r="BW13" s="27"/>
    </row>
    <row r="14" spans="1:75" ht="12.75">
      <c r="A14" s="50"/>
      <c r="B14" s="48" t="s">
        <v>74</v>
      </c>
      <c r="C14" s="44"/>
      <c r="D14" s="45"/>
      <c r="E14" s="45"/>
      <c r="F14" s="4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44"/>
      <c r="S14" s="45"/>
      <c r="T14" s="45"/>
      <c r="U14" s="4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44"/>
      <c r="AH14" s="45"/>
      <c r="AI14" s="45"/>
      <c r="AJ14" s="4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44"/>
      <c r="AW14" s="45"/>
      <c r="AX14" s="45"/>
      <c r="AY14" s="4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44"/>
      <c r="BL14" s="45"/>
      <c r="BM14" s="45"/>
      <c r="BN14" s="45"/>
      <c r="BO14" s="25"/>
      <c r="BP14" s="25"/>
      <c r="BQ14" s="25"/>
      <c r="BR14" s="25"/>
      <c r="BS14" s="25"/>
      <c r="BT14" s="25"/>
      <c r="BU14" s="25"/>
      <c r="BV14" s="25"/>
      <c r="BW14" s="25"/>
    </row>
    <row r="15" spans="1:75" ht="15">
      <c r="A15" s="26">
        <v>101</v>
      </c>
      <c r="B15" s="28" t="s">
        <v>75</v>
      </c>
      <c r="C15" s="29">
        <v>237956717</v>
      </c>
      <c r="D15" s="29">
        <v>0</v>
      </c>
      <c r="E15" s="29">
        <v>0</v>
      </c>
      <c r="F15" s="29">
        <v>1777030</v>
      </c>
      <c r="G15" s="29">
        <v>0</v>
      </c>
      <c r="H15" s="29">
        <v>0</v>
      </c>
      <c r="I15" s="29">
        <v>104835200</v>
      </c>
      <c r="J15" s="29">
        <v>0</v>
      </c>
      <c r="K15" s="29">
        <v>0</v>
      </c>
      <c r="L15" s="29">
        <v>98993450</v>
      </c>
      <c r="M15" s="29">
        <v>0</v>
      </c>
      <c r="N15" s="29">
        <v>0</v>
      </c>
      <c r="O15" s="29">
        <v>28020140</v>
      </c>
      <c r="P15" s="29">
        <v>0</v>
      </c>
      <c r="Q15" s="29">
        <v>0</v>
      </c>
      <c r="R15" s="29">
        <v>1463970</v>
      </c>
      <c r="S15" s="29">
        <v>0</v>
      </c>
      <c r="T15" s="29">
        <v>0</v>
      </c>
      <c r="U15" s="29">
        <v>552140</v>
      </c>
      <c r="V15" s="29">
        <v>0</v>
      </c>
      <c r="W15" s="29">
        <v>0</v>
      </c>
      <c r="X15" s="29">
        <v>16379150</v>
      </c>
      <c r="Y15" s="29">
        <v>0</v>
      </c>
      <c r="Z15" s="29">
        <v>0</v>
      </c>
      <c r="AA15" s="29">
        <v>4789620</v>
      </c>
      <c r="AB15" s="29">
        <v>0</v>
      </c>
      <c r="AC15" s="29">
        <v>0</v>
      </c>
      <c r="AD15" s="29">
        <v>11836680</v>
      </c>
      <c r="AE15" s="29">
        <v>0</v>
      </c>
      <c r="AF15" s="29">
        <v>0</v>
      </c>
      <c r="AG15" s="29">
        <v>1191720</v>
      </c>
      <c r="AH15" s="29">
        <v>0</v>
      </c>
      <c r="AI15" s="29">
        <v>0</v>
      </c>
      <c r="AJ15" s="29">
        <v>80411200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5878470</v>
      </c>
      <c r="AQ15" s="29">
        <v>0</v>
      </c>
      <c r="AR15" s="29">
        <v>0</v>
      </c>
      <c r="AS15" s="29">
        <v>8680680</v>
      </c>
      <c r="AT15" s="29">
        <v>0</v>
      </c>
      <c r="AU15" s="29">
        <v>0</v>
      </c>
      <c r="AV15" s="29">
        <v>138750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2786670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/>
      <c r="BU15" s="30">
        <f>+C15+F15+I15+L15+O15+R15+U15+X15+AA15+AD15+AG15+AJ15+AM15+AP15+AS15+AV15+AY15+BB15+BE15+BH15+BK15+BN15+BQ15</f>
        <v>605691587</v>
      </c>
      <c r="BV15" s="30">
        <f aca="true" t="shared" si="0" ref="BV15:BW24">+D15+G15+J15+M15+P15+S15+V15+Y15+AB15+AE15+AH15+AK15+AN15+AQ15+AT15+AW15+AZ15+BC15+BF15+BI15+BL15+BO15+BR15</f>
        <v>0</v>
      </c>
      <c r="BW15" s="30">
        <f t="shared" si="0"/>
        <v>0</v>
      </c>
    </row>
    <row r="16" spans="1:75" ht="15">
      <c r="A16" s="26">
        <f>A15+1</f>
        <v>102</v>
      </c>
      <c r="B16" s="28" t="s">
        <v>76</v>
      </c>
      <c r="C16" s="29">
        <v>15472160</v>
      </c>
      <c r="D16" s="29">
        <v>0</v>
      </c>
      <c r="E16" s="29">
        <v>0</v>
      </c>
      <c r="F16" s="29">
        <v>122970</v>
      </c>
      <c r="G16" s="29">
        <v>0</v>
      </c>
      <c r="H16" s="29">
        <v>0</v>
      </c>
      <c r="I16" s="29">
        <v>8941700</v>
      </c>
      <c r="J16" s="29">
        <v>0</v>
      </c>
      <c r="K16" s="29">
        <v>0</v>
      </c>
      <c r="L16" s="29">
        <v>7806550</v>
      </c>
      <c r="M16" s="29">
        <v>0</v>
      </c>
      <c r="N16" s="29">
        <v>0</v>
      </c>
      <c r="O16" s="29">
        <v>1365610</v>
      </c>
      <c r="P16" s="29">
        <v>0</v>
      </c>
      <c r="Q16" s="29">
        <v>0</v>
      </c>
      <c r="R16" s="29">
        <v>140540</v>
      </c>
      <c r="S16" s="29">
        <v>0</v>
      </c>
      <c r="T16" s="29">
        <v>0</v>
      </c>
      <c r="U16" s="29">
        <v>47860</v>
      </c>
      <c r="V16" s="29">
        <v>0</v>
      </c>
      <c r="W16" s="29">
        <v>0</v>
      </c>
      <c r="X16" s="29">
        <v>2620850</v>
      </c>
      <c r="Y16" s="29">
        <v>0</v>
      </c>
      <c r="Z16" s="29">
        <v>0</v>
      </c>
      <c r="AA16" s="29">
        <v>460380</v>
      </c>
      <c r="AB16" s="29">
        <v>0</v>
      </c>
      <c r="AC16" s="29">
        <v>0</v>
      </c>
      <c r="AD16" s="29">
        <v>1063320</v>
      </c>
      <c r="AE16" s="29">
        <v>0</v>
      </c>
      <c r="AF16" s="29">
        <v>0</v>
      </c>
      <c r="AG16" s="29">
        <v>108280</v>
      </c>
      <c r="AH16" s="29">
        <v>0</v>
      </c>
      <c r="AI16" s="29">
        <v>0</v>
      </c>
      <c r="AJ16" s="29">
        <v>3279400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521530</v>
      </c>
      <c r="AQ16" s="29">
        <v>0</v>
      </c>
      <c r="AR16" s="29">
        <v>0</v>
      </c>
      <c r="AS16" s="29">
        <v>719320</v>
      </c>
      <c r="AT16" s="29">
        <v>0</v>
      </c>
      <c r="AU16" s="29">
        <v>0</v>
      </c>
      <c r="AV16" s="29">
        <v>11250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183330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/>
      <c r="BU16" s="30">
        <f aca="true" t="shared" si="1" ref="BU16:BU24">+C16+F16+I16+L16+O16+R16+U16+X16+AA16+AD16+AG16+AJ16+AM16+AP16+AS16+AV16+AY16+BB16+BE16+BH16+BK16+BN16+BQ16</f>
        <v>42865050</v>
      </c>
      <c r="BV16" s="30">
        <f t="shared" si="0"/>
        <v>0</v>
      </c>
      <c r="BW16" s="30">
        <f t="shared" si="0"/>
        <v>0</v>
      </c>
    </row>
    <row r="17" spans="1:75" ht="15">
      <c r="A17" s="26">
        <f aca="true" t="shared" si="2" ref="A17:A24">A16+1</f>
        <v>103</v>
      </c>
      <c r="B17" s="28" t="s">
        <v>77</v>
      </c>
      <c r="C17" s="29">
        <v>89477220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34052470</v>
      </c>
      <c r="J17" s="29">
        <v>0</v>
      </c>
      <c r="K17" s="29">
        <v>0</v>
      </c>
      <c r="L17" s="29">
        <v>120890890</v>
      </c>
      <c r="M17" s="29">
        <v>0</v>
      </c>
      <c r="N17" s="29">
        <v>0</v>
      </c>
      <c r="O17" s="29">
        <v>36016780</v>
      </c>
      <c r="P17" s="29">
        <v>0</v>
      </c>
      <c r="Q17" s="29">
        <v>0</v>
      </c>
      <c r="R17" s="29">
        <v>19017600</v>
      </c>
      <c r="S17" s="29">
        <v>0</v>
      </c>
      <c r="T17" s="29">
        <v>0</v>
      </c>
      <c r="U17" s="29">
        <v>605660</v>
      </c>
      <c r="V17" s="29">
        <v>0</v>
      </c>
      <c r="W17" s="29">
        <v>0</v>
      </c>
      <c r="X17" s="29">
        <v>50483350</v>
      </c>
      <c r="Y17" s="29">
        <v>0</v>
      </c>
      <c r="Z17" s="29">
        <v>0</v>
      </c>
      <c r="AA17" s="29">
        <v>334678810</v>
      </c>
      <c r="AB17" s="29">
        <v>0</v>
      </c>
      <c r="AC17" s="29">
        <v>0</v>
      </c>
      <c r="AD17" s="29">
        <v>268440800</v>
      </c>
      <c r="AE17" s="29">
        <v>0</v>
      </c>
      <c r="AF17" s="29">
        <v>0</v>
      </c>
      <c r="AG17" s="29">
        <v>861500</v>
      </c>
      <c r="AH17" s="29">
        <v>0</v>
      </c>
      <c r="AI17" s="29">
        <v>0</v>
      </c>
      <c r="AJ17" s="29">
        <v>289996390</v>
      </c>
      <c r="AK17" s="29">
        <v>0</v>
      </c>
      <c r="AL17" s="29">
        <v>0</v>
      </c>
      <c r="AM17" s="29">
        <v>1962000</v>
      </c>
      <c r="AN17" s="29">
        <v>0</v>
      </c>
      <c r="AO17" s="29">
        <v>0</v>
      </c>
      <c r="AP17" s="29">
        <v>5553600</v>
      </c>
      <c r="AQ17" s="29">
        <v>0</v>
      </c>
      <c r="AR17" s="29">
        <v>0</v>
      </c>
      <c r="AS17" s="29">
        <v>9734640</v>
      </c>
      <c r="AT17" s="29">
        <v>0</v>
      </c>
      <c r="AU17" s="29">
        <v>0</v>
      </c>
      <c r="AV17" s="29">
        <v>29800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2805600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/>
      <c r="BU17" s="30">
        <f t="shared" si="1"/>
        <v>1264607110</v>
      </c>
      <c r="BV17" s="30">
        <f t="shared" si="0"/>
        <v>0</v>
      </c>
      <c r="BW17" s="30">
        <f t="shared" si="0"/>
        <v>0</v>
      </c>
    </row>
    <row r="18" spans="1:75" ht="15">
      <c r="A18" s="26">
        <f t="shared" si="2"/>
        <v>104</v>
      </c>
      <c r="B18" s="28" t="s">
        <v>23</v>
      </c>
      <c r="C18" s="29">
        <v>9058390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39004000</v>
      </c>
      <c r="M18" s="29">
        <v>0</v>
      </c>
      <c r="N18" s="29">
        <v>0</v>
      </c>
      <c r="O18" s="29">
        <v>10374610</v>
      </c>
      <c r="P18" s="29">
        <v>0</v>
      </c>
      <c r="Q18" s="29">
        <v>0</v>
      </c>
      <c r="R18" s="29">
        <v>1987230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40355860</v>
      </c>
      <c r="Y18" s="29">
        <v>0</v>
      </c>
      <c r="Z18" s="29">
        <v>0</v>
      </c>
      <c r="AA18" s="29">
        <v>2742200</v>
      </c>
      <c r="AB18" s="29">
        <v>0</v>
      </c>
      <c r="AC18" s="29">
        <v>0</v>
      </c>
      <c r="AD18" s="29">
        <v>64668000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68115240</v>
      </c>
      <c r="AK18" s="29">
        <v>0</v>
      </c>
      <c r="AL18" s="29">
        <v>0</v>
      </c>
      <c r="AM18" s="29">
        <v>70000</v>
      </c>
      <c r="AN18" s="29">
        <v>0</v>
      </c>
      <c r="AO18" s="29">
        <v>0</v>
      </c>
      <c r="AP18" s="29">
        <v>2963600</v>
      </c>
      <c r="AQ18" s="29">
        <v>0</v>
      </c>
      <c r="AR18" s="29">
        <v>0</v>
      </c>
      <c r="AS18" s="29">
        <v>883000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300000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/>
      <c r="BU18" s="30">
        <f t="shared" si="1"/>
        <v>240522130</v>
      </c>
      <c r="BV18" s="30">
        <f t="shared" si="0"/>
        <v>0</v>
      </c>
      <c r="BW18" s="30">
        <f t="shared" si="0"/>
        <v>0</v>
      </c>
    </row>
    <row r="19" spans="1:75" ht="15">
      <c r="A19" s="26">
        <f t="shared" si="2"/>
        <v>105</v>
      </c>
      <c r="B19" s="28" t="s">
        <v>78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/>
      <c r="BU19" s="30">
        <f t="shared" si="1"/>
        <v>0</v>
      </c>
      <c r="BV19" s="30">
        <f t="shared" si="0"/>
        <v>0</v>
      </c>
      <c r="BW19" s="30">
        <f t="shared" si="0"/>
        <v>0</v>
      </c>
    </row>
    <row r="20" spans="1:75" ht="15">
      <c r="A20" s="26">
        <f t="shared" si="2"/>
        <v>106</v>
      </c>
      <c r="B20" s="28" t="s">
        <v>79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/>
      <c r="BU20" s="30">
        <f t="shared" si="1"/>
        <v>0</v>
      </c>
      <c r="BV20" s="30">
        <f t="shared" si="0"/>
        <v>0</v>
      </c>
      <c r="BW20" s="30">
        <f t="shared" si="0"/>
        <v>0</v>
      </c>
    </row>
    <row r="21" spans="1:75" ht="15">
      <c r="A21" s="26">
        <f t="shared" si="2"/>
        <v>107</v>
      </c>
      <c r="B21" s="28" t="s">
        <v>80</v>
      </c>
      <c r="C21" s="29">
        <v>20065220</v>
      </c>
      <c r="D21" s="29">
        <v>0</v>
      </c>
      <c r="E21" s="29">
        <v>0</v>
      </c>
      <c r="F21" s="29">
        <v>180830</v>
      </c>
      <c r="G21" s="29">
        <v>0</v>
      </c>
      <c r="H21" s="29">
        <v>0</v>
      </c>
      <c r="I21" s="29">
        <v>682620</v>
      </c>
      <c r="J21" s="29">
        <v>0</v>
      </c>
      <c r="K21" s="29">
        <v>0</v>
      </c>
      <c r="L21" s="29">
        <v>11258020</v>
      </c>
      <c r="M21" s="29">
        <v>0</v>
      </c>
      <c r="N21" s="29">
        <v>0</v>
      </c>
      <c r="O21" s="29">
        <v>8705040</v>
      </c>
      <c r="P21" s="29">
        <v>0</v>
      </c>
      <c r="Q21" s="29">
        <v>0</v>
      </c>
      <c r="R21" s="29">
        <v>1722540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9534900</v>
      </c>
      <c r="Y21" s="29">
        <v>0</v>
      </c>
      <c r="Z21" s="29">
        <v>0</v>
      </c>
      <c r="AA21" s="29">
        <v>6554110</v>
      </c>
      <c r="AB21" s="29">
        <v>0</v>
      </c>
      <c r="AC21" s="29">
        <v>0</v>
      </c>
      <c r="AD21" s="29">
        <v>77783900</v>
      </c>
      <c r="AE21" s="29">
        <v>0</v>
      </c>
      <c r="AF21" s="29">
        <v>0</v>
      </c>
      <c r="AG21" s="29">
        <v>36470</v>
      </c>
      <c r="AH21" s="29">
        <v>0</v>
      </c>
      <c r="AI21" s="29">
        <v>0</v>
      </c>
      <c r="AJ21" s="29">
        <v>5704710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243540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45330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/>
      <c r="BU21" s="30">
        <f t="shared" si="1"/>
        <v>142517230</v>
      </c>
      <c r="BV21" s="30">
        <f t="shared" si="0"/>
        <v>0</v>
      </c>
      <c r="BW21" s="30">
        <f t="shared" si="0"/>
        <v>0</v>
      </c>
    </row>
    <row r="22" spans="1:75" ht="15">
      <c r="A22" s="26">
        <f t="shared" si="2"/>
        <v>108</v>
      </c>
      <c r="B22" s="28" t="s">
        <v>81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/>
      <c r="BU22" s="30">
        <f t="shared" si="1"/>
        <v>0</v>
      </c>
      <c r="BV22" s="30">
        <f t="shared" si="0"/>
        <v>0</v>
      </c>
      <c r="BW22" s="30">
        <f t="shared" si="0"/>
        <v>0</v>
      </c>
    </row>
    <row r="23" spans="1:75" ht="15">
      <c r="A23" s="26">
        <f t="shared" si="2"/>
        <v>109</v>
      </c>
      <c r="B23" s="28" t="s">
        <v>82</v>
      </c>
      <c r="C23" s="29">
        <v>13515200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500000</v>
      </c>
      <c r="J23" s="29">
        <v>0</v>
      </c>
      <c r="K23" s="29">
        <v>0</v>
      </c>
      <c r="L23" s="29">
        <v>268500</v>
      </c>
      <c r="M23" s="29">
        <v>0</v>
      </c>
      <c r="N23" s="29">
        <v>0</v>
      </c>
      <c r="O23" s="29">
        <v>6000</v>
      </c>
      <c r="P23" s="29">
        <v>0</v>
      </c>
      <c r="Q23" s="29">
        <v>0</v>
      </c>
      <c r="R23" s="29">
        <v>15000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457000</v>
      </c>
      <c r="Y23" s="29">
        <v>0</v>
      </c>
      <c r="Z23" s="29">
        <v>0</v>
      </c>
      <c r="AA23" s="29">
        <v>510000</v>
      </c>
      <c r="AB23" s="29">
        <v>0</v>
      </c>
      <c r="AC23" s="29">
        <v>0</v>
      </c>
      <c r="AD23" s="29">
        <v>57000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299000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8000</v>
      </c>
      <c r="AQ23" s="29">
        <v>0</v>
      </c>
      <c r="AR23" s="29">
        <v>0</v>
      </c>
      <c r="AS23" s="29">
        <v>6000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/>
      <c r="BU23" s="30">
        <f t="shared" si="1"/>
        <v>15641700</v>
      </c>
      <c r="BV23" s="30">
        <f t="shared" si="0"/>
        <v>0</v>
      </c>
      <c r="BW23" s="30">
        <f t="shared" si="0"/>
        <v>0</v>
      </c>
    </row>
    <row r="24" spans="1:75" ht="15">
      <c r="A24" s="26">
        <f t="shared" si="2"/>
        <v>110</v>
      </c>
      <c r="B24" s="28" t="s">
        <v>83</v>
      </c>
      <c r="C24" s="29">
        <v>38764845</v>
      </c>
      <c r="D24" s="29">
        <v>27426832</v>
      </c>
      <c r="E24" s="29">
        <v>0</v>
      </c>
      <c r="F24" s="29">
        <v>0</v>
      </c>
      <c r="G24" s="29">
        <v>0</v>
      </c>
      <c r="H24" s="29">
        <v>0</v>
      </c>
      <c r="I24" s="29">
        <v>90000</v>
      </c>
      <c r="J24" s="29">
        <v>0</v>
      </c>
      <c r="K24" s="29">
        <v>0</v>
      </c>
      <c r="L24" s="29">
        <v>16000</v>
      </c>
      <c r="M24" s="29">
        <v>0</v>
      </c>
      <c r="N24" s="29">
        <v>0</v>
      </c>
      <c r="O24" s="29">
        <v>440000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25000</v>
      </c>
      <c r="Y24" s="29">
        <v>0</v>
      </c>
      <c r="Z24" s="29">
        <v>0</v>
      </c>
      <c r="AA24" s="29">
        <v>14000</v>
      </c>
      <c r="AB24" s="29">
        <v>0</v>
      </c>
      <c r="AC24" s="29">
        <v>0</v>
      </c>
      <c r="AD24" s="29">
        <v>140000</v>
      </c>
      <c r="AE24" s="29">
        <v>0</v>
      </c>
      <c r="AF24" s="29">
        <v>0</v>
      </c>
      <c r="AG24" s="29">
        <v>1000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10000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360213800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/>
      <c r="BU24" s="30">
        <f t="shared" si="1"/>
        <v>399714645</v>
      </c>
      <c r="BV24" s="30">
        <f t="shared" si="0"/>
        <v>27426832</v>
      </c>
      <c r="BW24" s="30">
        <f t="shared" si="0"/>
        <v>0</v>
      </c>
    </row>
    <row r="25" spans="1:75" s="33" customFormat="1" ht="15.75" thickBot="1">
      <c r="A25" s="71">
        <v>100</v>
      </c>
      <c r="B25" s="31" t="s">
        <v>84</v>
      </c>
      <c r="C25" s="32">
        <f aca="true" t="shared" si="3" ref="C25:BN25">SUM(C15:C24)</f>
        <v>424309752</v>
      </c>
      <c r="D25" s="32">
        <f t="shared" si="3"/>
        <v>27426832</v>
      </c>
      <c r="E25" s="32">
        <f t="shared" si="3"/>
        <v>0</v>
      </c>
      <c r="F25" s="32">
        <f t="shared" si="3"/>
        <v>2080830</v>
      </c>
      <c r="G25" s="32">
        <f t="shared" si="3"/>
        <v>0</v>
      </c>
      <c r="H25" s="32">
        <f t="shared" si="3"/>
        <v>0</v>
      </c>
      <c r="I25" s="32">
        <f t="shared" si="3"/>
        <v>149101990</v>
      </c>
      <c r="J25" s="32">
        <f t="shared" si="3"/>
        <v>0</v>
      </c>
      <c r="K25" s="32">
        <f t="shared" si="3"/>
        <v>0</v>
      </c>
      <c r="L25" s="32">
        <f t="shared" si="3"/>
        <v>278237410</v>
      </c>
      <c r="M25" s="32">
        <f t="shared" si="3"/>
        <v>0</v>
      </c>
      <c r="N25" s="32">
        <f t="shared" si="3"/>
        <v>0</v>
      </c>
      <c r="O25" s="32">
        <f t="shared" si="3"/>
        <v>84928180</v>
      </c>
      <c r="P25" s="32">
        <f t="shared" si="3"/>
        <v>0</v>
      </c>
      <c r="Q25" s="32">
        <f t="shared" si="3"/>
        <v>0</v>
      </c>
      <c r="R25" s="32">
        <f t="shared" si="3"/>
        <v>24346880</v>
      </c>
      <c r="S25" s="32">
        <f t="shared" si="3"/>
        <v>0</v>
      </c>
      <c r="T25" s="32">
        <f t="shared" si="3"/>
        <v>0</v>
      </c>
      <c r="U25" s="32">
        <f t="shared" si="3"/>
        <v>1205660</v>
      </c>
      <c r="V25" s="32">
        <f t="shared" si="3"/>
        <v>0</v>
      </c>
      <c r="W25" s="32">
        <f t="shared" si="3"/>
        <v>0</v>
      </c>
      <c r="X25" s="32">
        <f t="shared" si="3"/>
        <v>119856110</v>
      </c>
      <c r="Y25" s="32">
        <f t="shared" si="3"/>
        <v>0</v>
      </c>
      <c r="Z25" s="32">
        <f t="shared" si="3"/>
        <v>0</v>
      </c>
      <c r="AA25" s="32">
        <f t="shared" si="3"/>
        <v>349749120</v>
      </c>
      <c r="AB25" s="32">
        <f t="shared" si="3"/>
        <v>0</v>
      </c>
      <c r="AC25" s="32">
        <f t="shared" si="3"/>
        <v>0</v>
      </c>
      <c r="AD25" s="32">
        <f t="shared" si="3"/>
        <v>423989700</v>
      </c>
      <c r="AE25" s="32">
        <f t="shared" si="3"/>
        <v>0</v>
      </c>
      <c r="AF25" s="32">
        <f t="shared" si="3"/>
        <v>0</v>
      </c>
      <c r="AG25" s="32">
        <f t="shared" si="3"/>
        <v>2198970</v>
      </c>
      <c r="AH25" s="32">
        <f t="shared" si="3"/>
        <v>0</v>
      </c>
      <c r="AI25" s="32">
        <f t="shared" si="3"/>
        <v>0</v>
      </c>
      <c r="AJ25" s="32">
        <f t="shared" si="3"/>
        <v>447805940</v>
      </c>
      <c r="AK25" s="32">
        <f t="shared" si="3"/>
        <v>0</v>
      </c>
      <c r="AL25" s="32">
        <f t="shared" si="3"/>
        <v>0</v>
      </c>
      <c r="AM25" s="32">
        <f t="shared" si="3"/>
        <v>2042000</v>
      </c>
      <c r="AN25" s="32">
        <f t="shared" si="3"/>
        <v>0</v>
      </c>
      <c r="AO25" s="32">
        <f t="shared" si="3"/>
        <v>0</v>
      </c>
      <c r="AP25" s="32">
        <f t="shared" si="3"/>
        <v>15168740</v>
      </c>
      <c r="AQ25" s="32">
        <f t="shared" si="3"/>
        <v>0</v>
      </c>
      <c r="AR25" s="32">
        <f t="shared" si="3"/>
        <v>0</v>
      </c>
      <c r="AS25" s="32">
        <f t="shared" si="3"/>
        <v>20023640</v>
      </c>
      <c r="AT25" s="32">
        <f t="shared" si="3"/>
        <v>0</v>
      </c>
      <c r="AU25" s="32">
        <f t="shared" si="3"/>
        <v>0</v>
      </c>
      <c r="AV25" s="32">
        <f t="shared" si="3"/>
        <v>179800</v>
      </c>
      <c r="AW25" s="32">
        <f t="shared" si="3"/>
        <v>0</v>
      </c>
      <c r="AX25" s="32">
        <f t="shared" si="3"/>
        <v>0</v>
      </c>
      <c r="AY25" s="32">
        <f t="shared" si="3"/>
        <v>45330</v>
      </c>
      <c r="AZ25" s="32">
        <f t="shared" si="3"/>
        <v>0</v>
      </c>
      <c r="BA25" s="32">
        <f t="shared" si="3"/>
        <v>0</v>
      </c>
      <c r="BB25" s="32">
        <f t="shared" si="3"/>
        <v>0</v>
      </c>
      <c r="BC25" s="32">
        <f t="shared" si="3"/>
        <v>0</v>
      </c>
      <c r="BD25" s="32">
        <f t="shared" si="3"/>
        <v>0</v>
      </c>
      <c r="BE25" s="32">
        <f t="shared" si="3"/>
        <v>6075600</v>
      </c>
      <c r="BF25" s="32">
        <f t="shared" si="3"/>
        <v>0</v>
      </c>
      <c r="BG25" s="32">
        <f t="shared" si="3"/>
        <v>0</v>
      </c>
      <c r="BH25" s="32">
        <f t="shared" si="3"/>
        <v>360213800</v>
      </c>
      <c r="BI25" s="32">
        <f t="shared" si="3"/>
        <v>0</v>
      </c>
      <c r="BJ25" s="32">
        <f t="shared" si="3"/>
        <v>0</v>
      </c>
      <c r="BK25" s="32">
        <f t="shared" si="3"/>
        <v>0</v>
      </c>
      <c r="BL25" s="32">
        <f t="shared" si="3"/>
        <v>0</v>
      </c>
      <c r="BM25" s="32">
        <f t="shared" si="3"/>
        <v>0</v>
      </c>
      <c r="BN25" s="32">
        <f t="shared" si="3"/>
        <v>0</v>
      </c>
      <c r="BO25" s="32">
        <f aca="true" t="shared" si="4" ref="BO25:BW25">SUM(BO15:BO24)</f>
        <v>0</v>
      </c>
      <c r="BP25" s="32">
        <f t="shared" si="4"/>
        <v>0</v>
      </c>
      <c r="BQ25" s="32">
        <f t="shared" si="4"/>
        <v>0</v>
      </c>
      <c r="BR25" s="32">
        <f t="shared" si="4"/>
        <v>0</v>
      </c>
      <c r="BS25" s="32">
        <f t="shared" si="4"/>
        <v>0</v>
      </c>
      <c r="BT25" s="32"/>
      <c r="BU25" s="32">
        <f t="shared" si="4"/>
        <v>2711559452</v>
      </c>
      <c r="BV25" s="32">
        <f t="shared" si="4"/>
        <v>27426832</v>
      </c>
      <c r="BW25" s="32">
        <f t="shared" si="4"/>
        <v>0</v>
      </c>
    </row>
    <row r="26" spans="1:75" ht="13.5" thickTop="1">
      <c r="A26" s="1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ht="12.75">
      <c r="A27" s="50"/>
      <c r="B27" s="48" t="s">
        <v>85</v>
      </c>
      <c r="C27" s="44"/>
      <c r="D27" s="45"/>
      <c r="E27" s="45"/>
      <c r="F27" s="4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44"/>
      <c r="S27" s="45"/>
      <c r="T27" s="45"/>
      <c r="U27" s="4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44"/>
      <c r="AH27" s="45"/>
      <c r="AI27" s="45"/>
      <c r="AJ27" s="4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44"/>
      <c r="AW27" s="45"/>
      <c r="AX27" s="45"/>
      <c r="AY27" s="4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44"/>
      <c r="BL27" s="45"/>
      <c r="BM27" s="45"/>
      <c r="BN27" s="45"/>
      <c r="BO27" s="25"/>
      <c r="BP27" s="25"/>
      <c r="BQ27" s="25"/>
      <c r="BR27" s="25"/>
      <c r="BS27" s="25"/>
      <c r="BT27" s="25"/>
      <c r="BU27" s="25"/>
      <c r="BV27" s="25"/>
      <c r="BW27" s="25"/>
    </row>
    <row r="28" spans="1:75" ht="15">
      <c r="A28" s="26">
        <v>201</v>
      </c>
      <c r="B28" s="28" t="s">
        <v>86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/>
      <c r="BU28" s="30">
        <f>+C28+F28+I28+L28+O28+R28+U28+X28+AA28+AD28+AG28+AJ28+AM28+AP28+AS28+AV28+AY28+BB28+BE28+BH28+BK28+BN28+BQ28</f>
        <v>0</v>
      </c>
      <c r="BV28" s="30">
        <f aca="true" t="shared" si="5" ref="BV28:BW32">+D28+G28+J28+M28+P28+S28+V28+Y28+AB28+AE28+AH28+AK28+AN28+AQ28+AT28+AW28+AZ28+BC28+BF28+BI28+BL28+BO28+BR28</f>
        <v>0</v>
      </c>
      <c r="BW28" s="30">
        <f t="shared" si="5"/>
        <v>0</v>
      </c>
    </row>
    <row r="29" spans="1:75" ht="15">
      <c r="A29" s="26">
        <f>A28+1</f>
        <v>202</v>
      </c>
      <c r="B29" s="28" t="s">
        <v>87</v>
      </c>
      <c r="C29" s="29">
        <v>184580741.6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5910000</v>
      </c>
      <c r="J29" s="29">
        <v>0</v>
      </c>
      <c r="K29" s="29">
        <v>0</v>
      </c>
      <c r="L29" s="29">
        <v>65257607.94</v>
      </c>
      <c r="M29" s="29">
        <v>0</v>
      </c>
      <c r="N29" s="29">
        <v>0</v>
      </c>
      <c r="O29" s="29">
        <v>154916034.71</v>
      </c>
      <c r="P29" s="29">
        <v>0</v>
      </c>
      <c r="Q29" s="29">
        <v>0</v>
      </c>
      <c r="R29" s="29">
        <v>35215000</v>
      </c>
      <c r="S29" s="29">
        <v>0</v>
      </c>
      <c r="T29" s="29">
        <v>0</v>
      </c>
      <c r="U29" s="29">
        <v>600000</v>
      </c>
      <c r="V29" s="29">
        <v>0</v>
      </c>
      <c r="W29" s="29">
        <v>0</v>
      </c>
      <c r="X29" s="29">
        <v>211173492.27</v>
      </c>
      <c r="Y29" s="29">
        <v>0</v>
      </c>
      <c r="Z29" s="29">
        <v>0</v>
      </c>
      <c r="AA29" s="29">
        <v>42227310</v>
      </c>
      <c r="AB29" s="29">
        <v>0</v>
      </c>
      <c r="AC29" s="29">
        <v>0</v>
      </c>
      <c r="AD29" s="29">
        <v>536691947.93</v>
      </c>
      <c r="AE29" s="29">
        <v>0</v>
      </c>
      <c r="AF29" s="29">
        <v>0</v>
      </c>
      <c r="AG29" s="29">
        <v>4225000</v>
      </c>
      <c r="AH29" s="29">
        <v>0</v>
      </c>
      <c r="AI29" s="29">
        <v>0</v>
      </c>
      <c r="AJ29" s="29">
        <v>39841482.98</v>
      </c>
      <c r="AK29" s="29">
        <v>0</v>
      </c>
      <c r="AL29" s="29">
        <v>0</v>
      </c>
      <c r="AM29" s="29">
        <v>350000</v>
      </c>
      <c r="AN29" s="29">
        <v>0</v>
      </c>
      <c r="AO29" s="29">
        <v>0</v>
      </c>
      <c r="AP29" s="29">
        <v>50000</v>
      </c>
      <c r="AQ29" s="29">
        <v>0</v>
      </c>
      <c r="AR29" s="29">
        <v>0</v>
      </c>
      <c r="AS29" s="29">
        <v>140000</v>
      </c>
      <c r="AT29" s="29">
        <v>0</v>
      </c>
      <c r="AU29" s="29">
        <v>0</v>
      </c>
      <c r="AV29" s="29">
        <v>130550</v>
      </c>
      <c r="AW29" s="29">
        <v>0</v>
      </c>
      <c r="AX29" s="29">
        <v>0</v>
      </c>
      <c r="AY29" s="29">
        <v>3659000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/>
      <c r="BU29" s="30">
        <f>+C29+F29+I29+L29+O29+R29+U29+X29+AA29+AD29+AG29+AJ29+AM29+AP29+AS29+AV29+AY29+BB29+BE29+BH29+BK29+BN29+BQ29</f>
        <v>1284968167.43</v>
      </c>
      <c r="BV29" s="30">
        <f t="shared" si="5"/>
        <v>0</v>
      </c>
      <c r="BW29" s="30">
        <f t="shared" si="5"/>
        <v>0</v>
      </c>
    </row>
    <row r="30" spans="1:75" ht="15">
      <c r="A30" s="26">
        <f>A29+1</f>
        <v>203</v>
      </c>
      <c r="B30" s="28" t="s">
        <v>88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2500000</v>
      </c>
      <c r="M30" s="29">
        <v>0</v>
      </c>
      <c r="N30" s="29">
        <v>0</v>
      </c>
      <c r="O30" s="29">
        <v>9060000</v>
      </c>
      <c r="P30" s="29">
        <v>0</v>
      </c>
      <c r="Q30" s="29">
        <v>0</v>
      </c>
      <c r="R30" s="29">
        <v>3700000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400000</v>
      </c>
      <c r="Y30" s="29">
        <v>0</v>
      </c>
      <c r="Z30" s="29">
        <v>0</v>
      </c>
      <c r="AA30" s="29">
        <v>1505000</v>
      </c>
      <c r="AB30" s="29">
        <v>0</v>
      </c>
      <c r="AC30" s="29">
        <v>0</v>
      </c>
      <c r="AD30" s="29">
        <v>212342587.66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1750000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6020000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/>
      <c r="BU30" s="30">
        <f>+C30+F30+I30+L30+O30+R30+U30+X30+AA30+AD30+AG30+AJ30+AM30+AP30+AS30+AV30+AY30+BB30+BE30+BH30+BK30+BN30+BQ30</f>
        <v>237277587.66</v>
      </c>
      <c r="BV30" s="30">
        <f t="shared" si="5"/>
        <v>0</v>
      </c>
      <c r="BW30" s="30">
        <f t="shared" si="5"/>
        <v>0</v>
      </c>
    </row>
    <row r="31" spans="1:75" ht="15">
      <c r="A31" s="26">
        <f>A30+1</f>
        <v>204</v>
      </c>
      <c r="B31" s="28" t="s">
        <v>89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/>
      <c r="BU31" s="30">
        <f>+C31+F31+I31+L31+O31+R31+U31+X31+AA31+AD31+AG31+AJ31+AM31+AP31+AS31+AV31+AY31+BB31+BE31+BH31+BK31+BN31+BQ31</f>
        <v>0</v>
      </c>
      <c r="BV31" s="30">
        <f t="shared" si="5"/>
        <v>0</v>
      </c>
      <c r="BW31" s="30">
        <f t="shared" si="5"/>
        <v>0</v>
      </c>
    </row>
    <row r="32" spans="1:75" ht="15">
      <c r="A32" s="26">
        <f>A31+1</f>
        <v>205</v>
      </c>
      <c r="B32" s="28" t="s">
        <v>90</v>
      </c>
      <c r="C32" s="29">
        <v>26357482.97</v>
      </c>
      <c r="D32" s="29">
        <v>9707482.97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70000</v>
      </c>
      <c r="M32" s="29">
        <v>70000</v>
      </c>
      <c r="N32" s="29">
        <v>0</v>
      </c>
      <c r="O32" s="29">
        <v>48218100</v>
      </c>
      <c r="P32" s="29">
        <v>48218100</v>
      </c>
      <c r="Q32" s="29">
        <v>0</v>
      </c>
      <c r="R32" s="29">
        <v>1730000</v>
      </c>
      <c r="S32" s="29">
        <v>1730000</v>
      </c>
      <c r="T32" s="29">
        <v>0</v>
      </c>
      <c r="U32" s="29">
        <v>0</v>
      </c>
      <c r="V32" s="29">
        <v>0</v>
      </c>
      <c r="W32" s="29">
        <v>0</v>
      </c>
      <c r="X32" s="29">
        <v>108799812.82</v>
      </c>
      <c r="Y32" s="29">
        <v>99379812.82</v>
      </c>
      <c r="Z32" s="29">
        <v>0</v>
      </c>
      <c r="AA32" s="29">
        <v>0</v>
      </c>
      <c r="AB32" s="29">
        <v>0</v>
      </c>
      <c r="AC32" s="29">
        <v>0</v>
      </c>
      <c r="AD32" s="29">
        <v>293384263.21</v>
      </c>
      <c r="AE32" s="29">
        <v>293384263.21</v>
      </c>
      <c r="AF32" s="29">
        <v>0</v>
      </c>
      <c r="AG32" s="29">
        <v>0</v>
      </c>
      <c r="AH32" s="29">
        <v>0</v>
      </c>
      <c r="AI32" s="29">
        <v>0</v>
      </c>
      <c r="AJ32" s="29">
        <v>8730000</v>
      </c>
      <c r="AK32" s="29">
        <v>8730000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/>
      <c r="BU32" s="30">
        <f>+C32+F32+I32+L32+O32+R32+U32+X32+AA32+AD32+AG32+AJ32+AM32+AP32+AS32+AV32+AY32+BB32+BE32+BH32+BK32+BN32+BQ32</f>
        <v>487289659</v>
      </c>
      <c r="BV32" s="30">
        <f t="shared" si="5"/>
        <v>461219659</v>
      </c>
      <c r="BW32" s="30">
        <f t="shared" si="5"/>
        <v>0</v>
      </c>
    </row>
    <row r="33" spans="1:75" s="33" customFormat="1" ht="15.75" thickBot="1">
      <c r="A33" s="71">
        <v>200</v>
      </c>
      <c r="B33" s="31" t="s">
        <v>91</v>
      </c>
      <c r="C33" s="32">
        <f aca="true" t="shared" si="6" ref="C33:BN33">SUM(C28:C32)</f>
        <v>210938224.57</v>
      </c>
      <c r="D33" s="32">
        <f t="shared" si="6"/>
        <v>9707482.97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5910000</v>
      </c>
      <c r="J33" s="32">
        <f t="shared" si="6"/>
        <v>0</v>
      </c>
      <c r="K33" s="32">
        <f t="shared" si="6"/>
        <v>0</v>
      </c>
      <c r="L33" s="32">
        <f t="shared" si="6"/>
        <v>67827607.94</v>
      </c>
      <c r="M33" s="32">
        <f t="shared" si="6"/>
        <v>70000</v>
      </c>
      <c r="N33" s="32">
        <f t="shared" si="6"/>
        <v>0</v>
      </c>
      <c r="O33" s="32">
        <f t="shared" si="6"/>
        <v>212194134.71</v>
      </c>
      <c r="P33" s="32">
        <f t="shared" si="6"/>
        <v>48218100</v>
      </c>
      <c r="Q33" s="32">
        <f t="shared" si="6"/>
        <v>0</v>
      </c>
      <c r="R33" s="32">
        <f t="shared" si="6"/>
        <v>40645000</v>
      </c>
      <c r="S33" s="32">
        <f t="shared" si="6"/>
        <v>1730000</v>
      </c>
      <c r="T33" s="32">
        <f t="shared" si="6"/>
        <v>0</v>
      </c>
      <c r="U33" s="32">
        <f t="shared" si="6"/>
        <v>600000</v>
      </c>
      <c r="V33" s="32">
        <f t="shared" si="6"/>
        <v>0</v>
      </c>
      <c r="W33" s="32">
        <f t="shared" si="6"/>
        <v>0</v>
      </c>
      <c r="X33" s="32">
        <f t="shared" si="6"/>
        <v>320373305.09000003</v>
      </c>
      <c r="Y33" s="32">
        <f t="shared" si="6"/>
        <v>99379812.82</v>
      </c>
      <c r="Z33" s="32">
        <f t="shared" si="6"/>
        <v>0</v>
      </c>
      <c r="AA33" s="32">
        <f t="shared" si="6"/>
        <v>43732310</v>
      </c>
      <c r="AB33" s="32">
        <f t="shared" si="6"/>
        <v>0</v>
      </c>
      <c r="AC33" s="32">
        <f t="shared" si="6"/>
        <v>0</v>
      </c>
      <c r="AD33" s="32">
        <f t="shared" si="6"/>
        <v>1042418798.8</v>
      </c>
      <c r="AE33" s="32">
        <f t="shared" si="6"/>
        <v>293384263.21</v>
      </c>
      <c r="AF33" s="32">
        <f t="shared" si="6"/>
        <v>0</v>
      </c>
      <c r="AG33" s="32">
        <f t="shared" si="6"/>
        <v>4225000</v>
      </c>
      <c r="AH33" s="32">
        <f t="shared" si="6"/>
        <v>0</v>
      </c>
      <c r="AI33" s="32">
        <f t="shared" si="6"/>
        <v>0</v>
      </c>
      <c r="AJ33" s="32">
        <f t="shared" si="6"/>
        <v>50321482.98</v>
      </c>
      <c r="AK33" s="32">
        <f t="shared" si="6"/>
        <v>8730000</v>
      </c>
      <c r="AL33" s="32">
        <f t="shared" si="6"/>
        <v>0</v>
      </c>
      <c r="AM33" s="32">
        <f t="shared" si="6"/>
        <v>350000</v>
      </c>
      <c r="AN33" s="32">
        <f t="shared" si="6"/>
        <v>0</v>
      </c>
      <c r="AO33" s="32">
        <f t="shared" si="6"/>
        <v>0</v>
      </c>
      <c r="AP33" s="32">
        <f t="shared" si="6"/>
        <v>6070000</v>
      </c>
      <c r="AQ33" s="32">
        <f t="shared" si="6"/>
        <v>0</v>
      </c>
      <c r="AR33" s="32">
        <f t="shared" si="6"/>
        <v>0</v>
      </c>
      <c r="AS33" s="32">
        <f t="shared" si="6"/>
        <v>140000</v>
      </c>
      <c r="AT33" s="32">
        <f t="shared" si="6"/>
        <v>0</v>
      </c>
      <c r="AU33" s="32">
        <f t="shared" si="6"/>
        <v>0</v>
      </c>
      <c r="AV33" s="32">
        <f t="shared" si="6"/>
        <v>130550</v>
      </c>
      <c r="AW33" s="32">
        <f t="shared" si="6"/>
        <v>0</v>
      </c>
      <c r="AX33" s="32">
        <f t="shared" si="6"/>
        <v>0</v>
      </c>
      <c r="AY33" s="32">
        <f t="shared" si="6"/>
        <v>3659000</v>
      </c>
      <c r="AZ33" s="32">
        <f t="shared" si="6"/>
        <v>0</v>
      </c>
      <c r="BA33" s="32">
        <f t="shared" si="6"/>
        <v>0</v>
      </c>
      <c r="BB33" s="32">
        <f t="shared" si="6"/>
        <v>0</v>
      </c>
      <c r="BC33" s="32">
        <f t="shared" si="6"/>
        <v>0</v>
      </c>
      <c r="BD33" s="32">
        <f t="shared" si="6"/>
        <v>0</v>
      </c>
      <c r="BE33" s="32">
        <f t="shared" si="6"/>
        <v>0</v>
      </c>
      <c r="BF33" s="32">
        <f t="shared" si="6"/>
        <v>0</v>
      </c>
      <c r="BG33" s="32">
        <f t="shared" si="6"/>
        <v>0</v>
      </c>
      <c r="BH33" s="32">
        <f t="shared" si="6"/>
        <v>0</v>
      </c>
      <c r="BI33" s="32">
        <f t="shared" si="6"/>
        <v>0</v>
      </c>
      <c r="BJ33" s="32">
        <f t="shared" si="6"/>
        <v>0</v>
      </c>
      <c r="BK33" s="32">
        <f t="shared" si="6"/>
        <v>0</v>
      </c>
      <c r="BL33" s="32">
        <f t="shared" si="6"/>
        <v>0</v>
      </c>
      <c r="BM33" s="32">
        <f t="shared" si="6"/>
        <v>0</v>
      </c>
      <c r="BN33" s="32">
        <f t="shared" si="6"/>
        <v>0</v>
      </c>
      <c r="BO33" s="32">
        <f aca="true" t="shared" si="7" ref="BO33:BW33">SUM(BO28:BO32)</f>
        <v>0</v>
      </c>
      <c r="BP33" s="32">
        <f t="shared" si="7"/>
        <v>0</v>
      </c>
      <c r="BQ33" s="32">
        <f t="shared" si="7"/>
        <v>0</v>
      </c>
      <c r="BR33" s="32">
        <f t="shared" si="7"/>
        <v>0</v>
      </c>
      <c r="BS33" s="32">
        <f t="shared" si="7"/>
        <v>0</v>
      </c>
      <c r="BT33" s="32"/>
      <c r="BU33" s="32">
        <f t="shared" si="7"/>
        <v>2009535414.0900002</v>
      </c>
      <c r="BV33" s="32">
        <f t="shared" si="7"/>
        <v>461219659</v>
      </c>
      <c r="BW33" s="32">
        <f t="shared" si="7"/>
        <v>0</v>
      </c>
    </row>
    <row r="34" spans="1:75" ht="13.5" thickTop="1">
      <c r="A34" s="1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</row>
    <row r="35" spans="1:75" ht="12.75">
      <c r="A35" s="50"/>
      <c r="B35" s="48" t="s">
        <v>92</v>
      </c>
      <c r="C35" s="44"/>
      <c r="D35" s="45"/>
      <c r="E35" s="45"/>
      <c r="F35" s="4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44"/>
      <c r="S35" s="45"/>
      <c r="T35" s="45"/>
      <c r="U35" s="4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44"/>
      <c r="AH35" s="45"/>
      <c r="AI35" s="45"/>
      <c r="AJ35" s="4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44"/>
      <c r="AW35" s="45"/>
      <c r="AX35" s="45"/>
      <c r="AY35" s="4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44"/>
      <c r="BL35" s="45"/>
      <c r="BM35" s="45"/>
      <c r="BN35" s="45"/>
      <c r="BO35" s="25"/>
      <c r="BP35" s="25"/>
      <c r="BQ35" s="25"/>
      <c r="BR35" s="25"/>
      <c r="BS35" s="25"/>
      <c r="BT35" s="25"/>
      <c r="BU35" s="25"/>
      <c r="BV35" s="25"/>
      <c r="BW35" s="25"/>
    </row>
    <row r="36" spans="1:75" ht="15">
      <c r="A36" s="26">
        <v>301</v>
      </c>
      <c r="B36" s="28" t="s">
        <v>93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/>
      <c r="BU36" s="30">
        <f>+C36+F36+I36+L36+O36+R36+U36+X36+AA36+AD36+AG36+AJ36+AM36+AP36+AS36+AV36+AY36+BB36+BE36+BH36+BK36+BN36+BQ36</f>
        <v>0</v>
      </c>
      <c r="BV36" s="30">
        <f aca="true" t="shared" si="8" ref="BV36:BW39">+D36+G36+J36+M36+P36+S36+V36+Y36+AB36+AE36+AH36+AK36+AN36+AQ36+AT36+AW36+AZ36+BC36+BF36+BI36+BL36+BO36+BR36</f>
        <v>0</v>
      </c>
      <c r="BW36" s="30">
        <f t="shared" si="8"/>
        <v>0</v>
      </c>
    </row>
    <row r="37" spans="1:75" ht="15">
      <c r="A37" s="26">
        <f>A36+1</f>
        <v>302</v>
      </c>
      <c r="B37" s="28" t="s">
        <v>94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/>
      <c r="BU37" s="30">
        <f>+C37+F37+I37+L37+O37+R37+U37+X37+AA37+AD37+AG37+AJ37+AM37+AP37+AS37+AV37+AY37+BB37+BE37+BH37+BK37+BN37+BQ37</f>
        <v>0</v>
      </c>
      <c r="BV37" s="30">
        <f t="shared" si="8"/>
        <v>0</v>
      </c>
      <c r="BW37" s="30">
        <f t="shared" si="8"/>
        <v>0</v>
      </c>
    </row>
    <row r="38" spans="1:75" ht="15">
      <c r="A38" s="26">
        <f>A37+1</f>
        <v>303</v>
      </c>
      <c r="B38" s="28" t="s">
        <v>95</v>
      </c>
      <c r="C38" s="29">
        <v>9000000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/>
      <c r="BU38" s="30">
        <f>+C38+F38+I38+L38+O38+R38+U38+X38+AA38+AD38+AG38+AJ38+AM38+AP38+AS38+AV38+AY38+BB38+BE38+BH38+BK38+BN38+BQ38</f>
        <v>9000000</v>
      </c>
      <c r="BV38" s="30">
        <f t="shared" si="8"/>
        <v>0</v>
      </c>
      <c r="BW38" s="30">
        <f t="shared" si="8"/>
        <v>0</v>
      </c>
    </row>
    <row r="39" spans="1:75" ht="15">
      <c r="A39" s="26">
        <f>A38+1</f>
        <v>304</v>
      </c>
      <c r="B39" s="28" t="s">
        <v>96</v>
      </c>
      <c r="C39" s="29">
        <v>200000000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/>
      <c r="BU39" s="30">
        <f>+C39+F39+I39+L39+O39+R39+U39+X39+AA39+AD39+AG39+AJ39+AM39+AP39+AS39+AV39+AY39+BB39+BE39+BH39+BK39+BN39+BQ39</f>
        <v>200000000</v>
      </c>
      <c r="BV39" s="30">
        <f t="shared" si="8"/>
        <v>0</v>
      </c>
      <c r="BW39" s="30">
        <f t="shared" si="8"/>
        <v>0</v>
      </c>
    </row>
    <row r="40" spans="1:75" s="33" customFormat="1" ht="15.75" thickBot="1">
      <c r="A40" s="71">
        <v>300</v>
      </c>
      <c r="B40" s="31" t="s">
        <v>97</v>
      </c>
      <c r="C40" s="32">
        <f aca="true" t="shared" si="9" ref="C40:BN40">SUM(C36:C39)</f>
        <v>209000000</v>
      </c>
      <c r="D40" s="32">
        <f t="shared" si="9"/>
        <v>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9"/>
        <v>0</v>
      </c>
      <c r="P40" s="32">
        <f t="shared" si="9"/>
        <v>0</v>
      </c>
      <c r="Q40" s="32">
        <f t="shared" si="9"/>
        <v>0</v>
      </c>
      <c r="R40" s="32">
        <f t="shared" si="9"/>
        <v>0</v>
      </c>
      <c r="S40" s="32">
        <f t="shared" si="9"/>
        <v>0</v>
      </c>
      <c r="T40" s="32">
        <f t="shared" si="9"/>
        <v>0</v>
      </c>
      <c r="U40" s="32">
        <f t="shared" si="9"/>
        <v>0</v>
      </c>
      <c r="V40" s="32">
        <f t="shared" si="9"/>
        <v>0</v>
      </c>
      <c r="W40" s="32">
        <f t="shared" si="9"/>
        <v>0</v>
      </c>
      <c r="X40" s="32">
        <f t="shared" si="9"/>
        <v>0</v>
      </c>
      <c r="Y40" s="32">
        <f t="shared" si="9"/>
        <v>0</v>
      </c>
      <c r="Z40" s="32">
        <f t="shared" si="9"/>
        <v>0</v>
      </c>
      <c r="AA40" s="32">
        <f t="shared" si="9"/>
        <v>0</v>
      </c>
      <c r="AB40" s="32">
        <f t="shared" si="9"/>
        <v>0</v>
      </c>
      <c r="AC40" s="32">
        <f t="shared" si="9"/>
        <v>0</v>
      </c>
      <c r="AD40" s="32">
        <f t="shared" si="9"/>
        <v>0</v>
      </c>
      <c r="AE40" s="32">
        <f t="shared" si="9"/>
        <v>0</v>
      </c>
      <c r="AF40" s="32">
        <f t="shared" si="9"/>
        <v>0</v>
      </c>
      <c r="AG40" s="32">
        <f t="shared" si="9"/>
        <v>0</v>
      </c>
      <c r="AH40" s="32">
        <f t="shared" si="9"/>
        <v>0</v>
      </c>
      <c r="AI40" s="32">
        <f t="shared" si="9"/>
        <v>0</v>
      </c>
      <c r="AJ40" s="32">
        <f t="shared" si="9"/>
        <v>0</v>
      </c>
      <c r="AK40" s="32">
        <f t="shared" si="9"/>
        <v>0</v>
      </c>
      <c r="AL40" s="32">
        <f t="shared" si="9"/>
        <v>0</v>
      </c>
      <c r="AM40" s="32">
        <f t="shared" si="9"/>
        <v>0</v>
      </c>
      <c r="AN40" s="32">
        <f t="shared" si="9"/>
        <v>0</v>
      </c>
      <c r="AO40" s="32">
        <f t="shared" si="9"/>
        <v>0</v>
      </c>
      <c r="AP40" s="32">
        <f t="shared" si="9"/>
        <v>0</v>
      </c>
      <c r="AQ40" s="32">
        <f t="shared" si="9"/>
        <v>0</v>
      </c>
      <c r="AR40" s="32">
        <f t="shared" si="9"/>
        <v>0</v>
      </c>
      <c r="AS40" s="32">
        <f t="shared" si="9"/>
        <v>0</v>
      </c>
      <c r="AT40" s="32">
        <f t="shared" si="9"/>
        <v>0</v>
      </c>
      <c r="AU40" s="32">
        <f t="shared" si="9"/>
        <v>0</v>
      </c>
      <c r="AV40" s="32">
        <f t="shared" si="9"/>
        <v>0</v>
      </c>
      <c r="AW40" s="32">
        <f t="shared" si="9"/>
        <v>0</v>
      </c>
      <c r="AX40" s="32">
        <f t="shared" si="9"/>
        <v>0</v>
      </c>
      <c r="AY40" s="32">
        <f t="shared" si="9"/>
        <v>0</v>
      </c>
      <c r="AZ40" s="32">
        <f t="shared" si="9"/>
        <v>0</v>
      </c>
      <c r="BA40" s="32">
        <f t="shared" si="9"/>
        <v>0</v>
      </c>
      <c r="BB40" s="32">
        <f t="shared" si="9"/>
        <v>0</v>
      </c>
      <c r="BC40" s="32">
        <f t="shared" si="9"/>
        <v>0</v>
      </c>
      <c r="BD40" s="32">
        <f t="shared" si="9"/>
        <v>0</v>
      </c>
      <c r="BE40" s="32">
        <f t="shared" si="9"/>
        <v>0</v>
      </c>
      <c r="BF40" s="32">
        <f t="shared" si="9"/>
        <v>0</v>
      </c>
      <c r="BG40" s="32">
        <f t="shared" si="9"/>
        <v>0</v>
      </c>
      <c r="BH40" s="32">
        <f t="shared" si="9"/>
        <v>0</v>
      </c>
      <c r="BI40" s="32">
        <f t="shared" si="9"/>
        <v>0</v>
      </c>
      <c r="BJ40" s="32">
        <f t="shared" si="9"/>
        <v>0</v>
      </c>
      <c r="BK40" s="32">
        <f t="shared" si="9"/>
        <v>0</v>
      </c>
      <c r="BL40" s="32">
        <f t="shared" si="9"/>
        <v>0</v>
      </c>
      <c r="BM40" s="32">
        <f t="shared" si="9"/>
        <v>0</v>
      </c>
      <c r="BN40" s="32">
        <f t="shared" si="9"/>
        <v>0</v>
      </c>
      <c r="BO40" s="32">
        <f aca="true" t="shared" si="10" ref="BO40:BW40">SUM(BO36:BO39)</f>
        <v>0</v>
      </c>
      <c r="BP40" s="32">
        <f t="shared" si="10"/>
        <v>0</v>
      </c>
      <c r="BQ40" s="32">
        <f t="shared" si="10"/>
        <v>0</v>
      </c>
      <c r="BR40" s="32">
        <f t="shared" si="10"/>
        <v>0</v>
      </c>
      <c r="BS40" s="32">
        <f t="shared" si="10"/>
        <v>0</v>
      </c>
      <c r="BT40" s="32"/>
      <c r="BU40" s="32">
        <f t="shared" si="10"/>
        <v>209000000</v>
      </c>
      <c r="BV40" s="32">
        <f t="shared" si="10"/>
        <v>0</v>
      </c>
      <c r="BW40" s="32">
        <f t="shared" si="10"/>
        <v>0</v>
      </c>
    </row>
    <row r="41" spans="1:75" ht="13.5" thickTop="1">
      <c r="A41" s="72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</row>
    <row r="42" spans="1:75" ht="12.75">
      <c r="A42" s="50"/>
      <c r="B42" s="48" t="s">
        <v>98</v>
      </c>
      <c r="C42" s="44"/>
      <c r="D42" s="45"/>
      <c r="E42" s="45"/>
      <c r="F42" s="4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44"/>
      <c r="S42" s="45"/>
      <c r="T42" s="45"/>
      <c r="U42" s="4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44"/>
      <c r="AH42" s="45"/>
      <c r="AI42" s="45"/>
      <c r="AJ42" s="4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44"/>
      <c r="AW42" s="45"/>
      <c r="AX42" s="45"/>
      <c r="AY42" s="4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44"/>
      <c r="BL42" s="45"/>
      <c r="BM42" s="45"/>
      <c r="BN42" s="45"/>
      <c r="BO42" s="25"/>
      <c r="BP42" s="25"/>
      <c r="BQ42" s="25"/>
      <c r="BR42" s="25"/>
      <c r="BS42" s="25"/>
      <c r="BT42" s="25"/>
      <c r="BU42" s="25"/>
      <c r="BV42" s="25"/>
      <c r="BW42" s="25"/>
    </row>
    <row r="43" spans="1:75" ht="15">
      <c r="A43" s="26">
        <v>401</v>
      </c>
      <c r="B43" s="28" t="s">
        <v>99</v>
      </c>
      <c r="C43" s="29">
        <v>5519100</v>
      </c>
      <c r="D43" s="29">
        <v>0</v>
      </c>
      <c r="E43" s="29">
        <v>0</v>
      </c>
      <c r="F43" s="29">
        <v>57280</v>
      </c>
      <c r="G43" s="29">
        <v>0</v>
      </c>
      <c r="H43" s="29">
        <v>0</v>
      </c>
      <c r="I43" s="29">
        <v>404830</v>
      </c>
      <c r="J43" s="29">
        <v>0</v>
      </c>
      <c r="K43" s="29">
        <v>0</v>
      </c>
      <c r="L43" s="29">
        <v>4053550</v>
      </c>
      <c r="M43" s="29">
        <v>0</v>
      </c>
      <c r="N43" s="29">
        <v>0</v>
      </c>
      <c r="O43" s="29">
        <v>5385050</v>
      </c>
      <c r="P43" s="29">
        <v>0</v>
      </c>
      <c r="Q43" s="29">
        <v>0</v>
      </c>
      <c r="R43" s="29">
        <v>1242700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4287180</v>
      </c>
      <c r="Y43" s="29">
        <v>0</v>
      </c>
      <c r="Z43" s="29">
        <v>0</v>
      </c>
      <c r="AA43" s="29">
        <v>4246270</v>
      </c>
      <c r="AB43" s="29">
        <v>0</v>
      </c>
      <c r="AC43" s="29">
        <v>0</v>
      </c>
      <c r="AD43" s="29">
        <v>36390810</v>
      </c>
      <c r="AE43" s="29">
        <v>0</v>
      </c>
      <c r="AF43" s="29">
        <v>0</v>
      </c>
      <c r="AG43" s="29">
        <v>32250</v>
      </c>
      <c r="AH43" s="29">
        <v>0</v>
      </c>
      <c r="AI43" s="29">
        <v>0</v>
      </c>
      <c r="AJ43" s="29">
        <v>2746230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119440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/>
      <c r="BU43" s="30">
        <f aca="true" t="shared" si="11" ref="BU43:BW46">+C43+F43+I43+L43+O43+R43+U43+X43+AA43+AD43+AG43+AJ43+AM43+AP43+AS43+AV43+AY43+BB43+BE43+BH43+BK43+BN43+BQ43</f>
        <v>64484690</v>
      </c>
      <c r="BV43" s="30">
        <f t="shared" si="11"/>
        <v>0</v>
      </c>
      <c r="BW43" s="30">
        <f t="shared" si="11"/>
        <v>0</v>
      </c>
    </row>
    <row r="44" spans="1:75" ht="15">
      <c r="A44" s="26">
        <f>A43+1</f>
        <v>402</v>
      </c>
      <c r="B44" s="28" t="s">
        <v>100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/>
      <c r="BU44" s="30">
        <f t="shared" si="11"/>
        <v>0</v>
      </c>
      <c r="BV44" s="30">
        <f t="shared" si="11"/>
        <v>0</v>
      </c>
      <c r="BW44" s="30">
        <f t="shared" si="11"/>
        <v>0</v>
      </c>
    </row>
    <row r="45" spans="1:75" ht="15">
      <c r="A45" s="26">
        <f>A44+1</f>
        <v>403</v>
      </c>
      <c r="B45" s="28" t="s">
        <v>101</v>
      </c>
      <c r="C45" s="29">
        <v>11257080</v>
      </c>
      <c r="D45" s="29">
        <v>0</v>
      </c>
      <c r="E45" s="29">
        <v>0</v>
      </c>
      <c r="F45" s="29">
        <v>284160</v>
      </c>
      <c r="G45" s="29">
        <v>0</v>
      </c>
      <c r="H45" s="29">
        <v>0</v>
      </c>
      <c r="I45" s="29">
        <v>274800</v>
      </c>
      <c r="J45" s="29">
        <v>0</v>
      </c>
      <c r="K45" s="29">
        <v>0</v>
      </c>
      <c r="L45" s="29">
        <v>17368740</v>
      </c>
      <c r="M45" s="29">
        <v>0</v>
      </c>
      <c r="N45" s="29">
        <v>0</v>
      </c>
      <c r="O45" s="29">
        <v>3136070</v>
      </c>
      <c r="P45" s="29">
        <v>0</v>
      </c>
      <c r="Q45" s="29">
        <v>0</v>
      </c>
      <c r="R45" s="29">
        <v>1028600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10207940</v>
      </c>
      <c r="Y45" s="29">
        <v>0</v>
      </c>
      <c r="Z45" s="29">
        <v>0</v>
      </c>
      <c r="AA45" s="29">
        <v>5166070</v>
      </c>
      <c r="AB45" s="29">
        <v>0</v>
      </c>
      <c r="AC45" s="29">
        <v>0</v>
      </c>
      <c r="AD45" s="29">
        <v>91101080</v>
      </c>
      <c r="AE45" s="29">
        <v>0</v>
      </c>
      <c r="AF45" s="29">
        <v>0</v>
      </c>
      <c r="AG45" s="29">
        <v>26550</v>
      </c>
      <c r="AH45" s="29">
        <v>0</v>
      </c>
      <c r="AI45" s="29">
        <v>0</v>
      </c>
      <c r="AJ45" s="29">
        <v>5339760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213180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42530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/>
      <c r="BU45" s="30">
        <f t="shared" si="11"/>
        <v>145446560</v>
      </c>
      <c r="BV45" s="30">
        <f t="shared" si="11"/>
        <v>0</v>
      </c>
      <c r="BW45" s="30">
        <f t="shared" si="11"/>
        <v>0</v>
      </c>
    </row>
    <row r="46" spans="1:75" ht="15">
      <c r="A46" s="26">
        <f>A45+1</f>
        <v>404</v>
      </c>
      <c r="B46" s="28" t="s">
        <v>102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/>
      <c r="BU46" s="30">
        <f t="shared" si="11"/>
        <v>0</v>
      </c>
      <c r="BV46" s="30">
        <f t="shared" si="11"/>
        <v>0</v>
      </c>
      <c r="BW46" s="30">
        <f t="shared" si="11"/>
        <v>0</v>
      </c>
    </row>
    <row r="47" spans="1:75" s="33" customFormat="1" ht="15.75" thickBot="1">
      <c r="A47" s="71">
        <v>400</v>
      </c>
      <c r="B47" s="31" t="s">
        <v>103</v>
      </c>
      <c r="C47" s="32">
        <f aca="true" t="shared" si="12" ref="C47:BN47">SUM(C43:C46)</f>
        <v>16776180</v>
      </c>
      <c r="D47" s="32">
        <f t="shared" si="12"/>
        <v>0</v>
      </c>
      <c r="E47" s="32">
        <f t="shared" si="12"/>
        <v>0</v>
      </c>
      <c r="F47" s="32">
        <f t="shared" si="12"/>
        <v>341440</v>
      </c>
      <c r="G47" s="32">
        <f t="shared" si="12"/>
        <v>0</v>
      </c>
      <c r="H47" s="32">
        <f t="shared" si="12"/>
        <v>0</v>
      </c>
      <c r="I47" s="32">
        <f t="shared" si="12"/>
        <v>679630</v>
      </c>
      <c r="J47" s="32">
        <f t="shared" si="12"/>
        <v>0</v>
      </c>
      <c r="K47" s="32">
        <f t="shared" si="12"/>
        <v>0</v>
      </c>
      <c r="L47" s="32">
        <f t="shared" si="12"/>
        <v>21422290</v>
      </c>
      <c r="M47" s="32">
        <f t="shared" si="12"/>
        <v>0</v>
      </c>
      <c r="N47" s="32">
        <f t="shared" si="12"/>
        <v>0</v>
      </c>
      <c r="O47" s="32">
        <f t="shared" si="12"/>
        <v>8521120</v>
      </c>
      <c r="P47" s="32">
        <f t="shared" si="12"/>
        <v>0</v>
      </c>
      <c r="Q47" s="32">
        <f t="shared" si="12"/>
        <v>0</v>
      </c>
      <c r="R47" s="32">
        <f t="shared" si="12"/>
        <v>2271300</v>
      </c>
      <c r="S47" s="32">
        <f t="shared" si="12"/>
        <v>0</v>
      </c>
      <c r="T47" s="32">
        <f t="shared" si="12"/>
        <v>0</v>
      </c>
      <c r="U47" s="32">
        <f t="shared" si="12"/>
        <v>0</v>
      </c>
      <c r="V47" s="32">
        <f t="shared" si="12"/>
        <v>0</v>
      </c>
      <c r="W47" s="32">
        <f t="shared" si="12"/>
        <v>0</v>
      </c>
      <c r="X47" s="32">
        <f t="shared" si="12"/>
        <v>14495120</v>
      </c>
      <c r="Y47" s="32">
        <f t="shared" si="12"/>
        <v>0</v>
      </c>
      <c r="Z47" s="32">
        <f t="shared" si="12"/>
        <v>0</v>
      </c>
      <c r="AA47" s="32">
        <f t="shared" si="12"/>
        <v>9412340</v>
      </c>
      <c r="AB47" s="32">
        <f t="shared" si="12"/>
        <v>0</v>
      </c>
      <c r="AC47" s="32">
        <f t="shared" si="12"/>
        <v>0</v>
      </c>
      <c r="AD47" s="32">
        <f t="shared" si="12"/>
        <v>127491890</v>
      </c>
      <c r="AE47" s="32">
        <f t="shared" si="12"/>
        <v>0</v>
      </c>
      <c r="AF47" s="32">
        <f t="shared" si="12"/>
        <v>0</v>
      </c>
      <c r="AG47" s="32">
        <f t="shared" si="12"/>
        <v>58800</v>
      </c>
      <c r="AH47" s="32">
        <f t="shared" si="12"/>
        <v>0</v>
      </c>
      <c r="AI47" s="32">
        <f t="shared" si="12"/>
        <v>0</v>
      </c>
      <c r="AJ47" s="32">
        <f t="shared" si="12"/>
        <v>8085990</v>
      </c>
      <c r="AK47" s="32">
        <f t="shared" si="12"/>
        <v>0</v>
      </c>
      <c r="AL47" s="32">
        <f t="shared" si="12"/>
        <v>0</v>
      </c>
      <c r="AM47" s="32">
        <f t="shared" si="12"/>
        <v>0</v>
      </c>
      <c r="AN47" s="32">
        <f t="shared" si="12"/>
        <v>0</v>
      </c>
      <c r="AO47" s="32">
        <f t="shared" si="12"/>
        <v>0</v>
      </c>
      <c r="AP47" s="32">
        <f t="shared" si="12"/>
        <v>332620</v>
      </c>
      <c r="AQ47" s="32">
        <f t="shared" si="12"/>
        <v>0</v>
      </c>
      <c r="AR47" s="32">
        <f t="shared" si="12"/>
        <v>0</v>
      </c>
      <c r="AS47" s="32">
        <f t="shared" si="12"/>
        <v>0</v>
      </c>
      <c r="AT47" s="32">
        <f t="shared" si="12"/>
        <v>0</v>
      </c>
      <c r="AU47" s="32">
        <f t="shared" si="12"/>
        <v>0</v>
      </c>
      <c r="AV47" s="32">
        <f t="shared" si="12"/>
        <v>0</v>
      </c>
      <c r="AW47" s="32">
        <f t="shared" si="12"/>
        <v>0</v>
      </c>
      <c r="AX47" s="32">
        <f t="shared" si="12"/>
        <v>0</v>
      </c>
      <c r="AY47" s="32">
        <f t="shared" si="12"/>
        <v>42530</v>
      </c>
      <c r="AZ47" s="32">
        <f t="shared" si="12"/>
        <v>0</v>
      </c>
      <c r="BA47" s="32">
        <f t="shared" si="12"/>
        <v>0</v>
      </c>
      <c r="BB47" s="32">
        <f t="shared" si="12"/>
        <v>0</v>
      </c>
      <c r="BC47" s="32">
        <f t="shared" si="12"/>
        <v>0</v>
      </c>
      <c r="BD47" s="32">
        <f t="shared" si="12"/>
        <v>0</v>
      </c>
      <c r="BE47" s="32">
        <f t="shared" si="12"/>
        <v>0</v>
      </c>
      <c r="BF47" s="32">
        <f t="shared" si="12"/>
        <v>0</v>
      </c>
      <c r="BG47" s="32">
        <f t="shared" si="12"/>
        <v>0</v>
      </c>
      <c r="BH47" s="32">
        <f t="shared" si="12"/>
        <v>0</v>
      </c>
      <c r="BI47" s="32">
        <f t="shared" si="12"/>
        <v>0</v>
      </c>
      <c r="BJ47" s="32">
        <f t="shared" si="12"/>
        <v>0</v>
      </c>
      <c r="BK47" s="32">
        <f t="shared" si="12"/>
        <v>0</v>
      </c>
      <c r="BL47" s="32">
        <f t="shared" si="12"/>
        <v>0</v>
      </c>
      <c r="BM47" s="32">
        <f t="shared" si="12"/>
        <v>0</v>
      </c>
      <c r="BN47" s="32">
        <f t="shared" si="12"/>
        <v>0</v>
      </c>
      <c r="BO47" s="32">
        <f aca="true" t="shared" si="13" ref="BO47:BW47">SUM(BO43:BO46)</f>
        <v>0</v>
      </c>
      <c r="BP47" s="32">
        <f t="shared" si="13"/>
        <v>0</v>
      </c>
      <c r="BQ47" s="32">
        <f t="shared" si="13"/>
        <v>0</v>
      </c>
      <c r="BR47" s="32">
        <f t="shared" si="13"/>
        <v>0</v>
      </c>
      <c r="BS47" s="32">
        <f t="shared" si="13"/>
        <v>0</v>
      </c>
      <c r="BT47" s="32"/>
      <c r="BU47" s="32">
        <f t="shared" si="13"/>
        <v>209931250</v>
      </c>
      <c r="BV47" s="32">
        <f t="shared" si="13"/>
        <v>0</v>
      </c>
      <c r="BW47" s="32">
        <f t="shared" si="13"/>
        <v>0</v>
      </c>
    </row>
    <row r="48" spans="1:75" ht="13.5" thickTop="1">
      <c r="A48" s="72"/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</row>
    <row r="49" spans="1:75" ht="12.75">
      <c r="A49" s="50"/>
      <c r="B49" s="48" t="s">
        <v>104</v>
      </c>
      <c r="C49" s="44"/>
      <c r="D49" s="45"/>
      <c r="E49" s="45"/>
      <c r="F49" s="4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44"/>
      <c r="S49" s="45"/>
      <c r="T49" s="45"/>
      <c r="U49" s="4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44"/>
      <c r="AH49" s="45"/>
      <c r="AI49" s="45"/>
      <c r="AJ49" s="4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44"/>
      <c r="AW49" s="45"/>
      <c r="AX49" s="45"/>
      <c r="AY49" s="4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44"/>
      <c r="BL49" s="45"/>
      <c r="BM49" s="45"/>
      <c r="BN49" s="45"/>
      <c r="BO49" s="25"/>
      <c r="BP49" s="25"/>
      <c r="BQ49" s="25"/>
      <c r="BR49" s="25"/>
      <c r="BS49" s="25"/>
      <c r="BT49" s="25"/>
      <c r="BU49" s="25"/>
      <c r="BV49" s="25"/>
      <c r="BW49" s="25"/>
    </row>
    <row r="50" spans="1:75" ht="15">
      <c r="A50" s="26">
        <v>501</v>
      </c>
      <c r="B50" s="28" t="s">
        <v>105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836000000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/>
      <c r="BU50" s="30">
        <f>+C50+F50+I50+L50+O50+R50+U50+X50+AA50+AD50+AG50+AJ50+AM50+AP50+AS50+AV50+AY50+BB50+BE50+BH50+BK50+BN50+BQ50</f>
        <v>836000000</v>
      </c>
      <c r="BV50" s="30">
        <f>+D50+G50+J50+M50+P50+S50+V50+Y50+AB50+AE50+AH50+AK50+AN50+AQ50+AT50+AW50+AZ50+BC50+BF50+BI50+BL50+BO50+BR50</f>
        <v>0</v>
      </c>
      <c r="BW50" s="30">
        <f>+E50+H50+K50+N50+Q50+T50+W50+Z50+AC50+AF50+AI50+AL50+AO50+AR50+AU50+AX50+BA50+BD50+BG50+BJ50+BM50+BP50+BS50</f>
        <v>0</v>
      </c>
    </row>
    <row r="51" spans="1:75" s="33" customFormat="1" ht="15.75" thickBot="1">
      <c r="A51" s="71">
        <v>500</v>
      </c>
      <c r="B51" s="31" t="s">
        <v>106</v>
      </c>
      <c r="C51" s="32">
        <f aca="true" t="shared" si="14" ref="C51:BN51">SUM(C50)</f>
        <v>0</v>
      </c>
      <c r="D51" s="32">
        <f t="shared" si="14"/>
        <v>0</v>
      </c>
      <c r="E51" s="32">
        <f t="shared" si="14"/>
        <v>0</v>
      </c>
      <c r="F51" s="32">
        <f t="shared" si="14"/>
        <v>0</v>
      </c>
      <c r="G51" s="32">
        <f t="shared" si="14"/>
        <v>0</v>
      </c>
      <c r="H51" s="32">
        <f t="shared" si="14"/>
        <v>0</v>
      </c>
      <c r="I51" s="32">
        <f t="shared" si="14"/>
        <v>0</v>
      </c>
      <c r="J51" s="32">
        <f t="shared" si="14"/>
        <v>0</v>
      </c>
      <c r="K51" s="32">
        <f t="shared" si="14"/>
        <v>0</v>
      </c>
      <c r="L51" s="32">
        <f t="shared" si="14"/>
        <v>0</v>
      </c>
      <c r="M51" s="32">
        <f t="shared" si="14"/>
        <v>0</v>
      </c>
      <c r="N51" s="32">
        <f t="shared" si="14"/>
        <v>0</v>
      </c>
      <c r="O51" s="32">
        <f t="shared" si="14"/>
        <v>0</v>
      </c>
      <c r="P51" s="32">
        <f t="shared" si="14"/>
        <v>0</v>
      </c>
      <c r="Q51" s="32">
        <f t="shared" si="14"/>
        <v>0</v>
      </c>
      <c r="R51" s="32">
        <f t="shared" si="14"/>
        <v>0</v>
      </c>
      <c r="S51" s="32">
        <f t="shared" si="14"/>
        <v>0</v>
      </c>
      <c r="T51" s="32">
        <f t="shared" si="14"/>
        <v>0</v>
      </c>
      <c r="U51" s="32">
        <f t="shared" si="14"/>
        <v>0</v>
      </c>
      <c r="V51" s="32">
        <f t="shared" si="14"/>
        <v>0</v>
      </c>
      <c r="W51" s="32">
        <f t="shared" si="14"/>
        <v>0</v>
      </c>
      <c r="X51" s="32">
        <f t="shared" si="14"/>
        <v>0</v>
      </c>
      <c r="Y51" s="32">
        <f t="shared" si="14"/>
        <v>0</v>
      </c>
      <c r="Z51" s="32">
        <f t="shared" si="14"/>
        <v>0</v>
      </c>
      <c r="AA51" s="32">
        <f t="shared" si="14"/>
        <v>0</v>
      </c>
      <c r="AB51" s="32">
        <f t="shared" si="14"/>
        <v>0</v>
      </c>
      <c r="AC51" s="32">
        <f t="shared" si="14"/>
        <v>0</v>
      </c>
      <c r="AD51" s="32">
        <f t="shared" si="14"/>
        <v>0</v>
      </c>
      <c r="AE51" s="32">
        <f t="shared" si="14"/>
        <v>0</v>
      </c>
      <c r="AF51" s="32">
        <f t="shared" si="14"/>
        <v>0</v>
      </c>
      <c r="AG51" s="32">
        <f t="shared" si="14"/>
        <v>0</v>
      </c>
      <c r="AH51" s="32">
        <f t="shared" si="14"/>
        <v>0</v>
      </c>
      <c r="AI51" s="32">
        <f t="shared" si="14"/>
        <v>0</v>
      </c>
      <c r="AJ51" s="32">
        <f t="shared" si="14"/>
        <v>0</v>
      </c>
      <c r="AK51" s="32">
        <f t="shared" si="14"/>
        <v>0</v>
      </c>
      <c r="AL51" s="32">
        <f t="shared" si="14"/>
        <v>0</v>
      </c>
      <c r="AM51" s="32">
        <f t="shared" si="14"/>
        <v>0</v>
      </c>
      <c r="AN51" s="32">
        <f t="shared" si="14"/>
        <v>0</v>
      </c>
      <c r="AO51" s="32">
        <f t="shared" si="14"/>
        <v>0</v>
      </c>
      <c r="AP51" s="32">
        <f t="shared" si="14"/>
        <v>0</v>
      </c>
      <c r="AQ51" s="32">
        <f t="shared" si="14"/>
        <v>0</v>
      </c>
      <c r="AR51" s="32">
        <f t="shared" si="14"/>
        <v>0</v>
      </c>
      <c r="AS51" s="32">
        <f t="shared" si="14"/>
        <v>0</v>
      </c>
      <c r="AT51" s="32">
        <f t="shared" si="14"/>
        <v>0</v>
      </c>
      <c r="AU51" s="32">
        <f t="shared" si="14"/>
        <v>0</v>
      </c>
      <c r="AV51" s="32">
        <f t="shared" si="14"/>
        <v>0</v>
      </c>
      <c r="AW51" s="32">
        <f t="shared" si="14"/>
        <v>0</v>
      </c>
      <c r="AX51" s="32">
        <f t="shared" si="14"/>
        <v>0</v>
      </c>
      <c r="AY51" s="32">
        <f t="shared" si="14"/>
        <v>0</v>
      </c>
      <c r="AZ51" s="32">
        <f t="shared" si="14"/>
        <v>0</v>
      </c>
      <c r="BA51" s="32">
        <f t="shared" si="14"/>
        <v>0</v>
      </c>
      <c r="BB51" s="32">
        <f t="shared" si="14"/>
        <v>0</v>
      </c>
      <c r="BC51" s="32">
        <f t="shared" si="14"/>
        <v>0</v>
      </c>
      <c r="BD51" s="32">
        <f t="shared" si="14"/>
        <v>0</v>
      </c>
      <c r="BE51" s="32">
        <f t="shared" si="14"/>
        <v>0</v>
      </c>
      <c r="BF51" s="32">
        <f t="shared" si="14"/>
        <v>0</v>
      </c>
      <c r="BG51" s="32">
        <f t="shared" si="14"/>
        <v>0</v>
      </c>
      <c r="BH51" s="32">
        <f t="shared" si="14"/>
        <v>0</v>
      </c>
      <c r="BI51" s="32">
        <f t="shared" si="14"/>
        <v>0</v>
      </c>
      <c r="BJ51" s="32">
        <f t="shared" si="14"/>
        <v>0</v>
      </c>
      <c r="BK51" s="32">
        <f t="shared" si="14"/>
        <v>0</v>
      </c>
      <c r="BL51" s="32">
        <f t="shared" si="14"/>
        <v>0</v>
      </c>
      <c r="BM51" s="32">
        <f t="shared" si="14"/>
        <v>0</v>
      </c>
      <c r="BN51" s="32">
        <f t="shared" si="14"/>
        <v>836000000</v>
      </c>
      <c r="BO51" s="32">
        <f aca="true" t="shared" si="15" ref="BO51:BW51">SUM(BO50)</f>
        <v>0</v>
      </c>
      <c r="BP51" s="32">
        <f t="shared" si="15"/>
        <v>0</v>
      </c>
      <c r="BQ51" s="32">
        <f t="shared" si="15"/>
        <v>0</v>
      </c>
      <c r="BR51" s="32">
        <f t="shared" si="15"/>
        <v>0</v>
      </c>
      <c r="BS51" s="32">
        <f t="shared" si="15"/>
        <v>0</v>
      </c>
      <c r="BT51" s="32"/>
      <c r="BU51" s="32">
        <f t="shared" si="15"/>
        <v>836000000</v>
      </c>
      <c r="BV51" s="32">
        <f t="shared" si="15"/>
        <v>0</v>
      </c>
      <c r="BW51" s="32">
        <f t="shared" si="15"/>
        <v>0</v>
      </c>
    </row>
    <row r="52" spans="1:75" ht="13.5" thickTop="1">
      <c r="A52" s="72"/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</row>
    <row r="53" spans="1:75" ht="12.75">
      <c r="A53" s="50"/>
      <c r="B53" s="48" t="s">
        <v>107</v>
      </c>
      <c r="C53" s="44"/>
      <c r="D53" s="45"/>
      <c r="E53" s="45"/>
      <c r="F53" s="4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44"/>
      <c r="S53" s="45"/>
      <c r="T53" s="45"/>
      <c r="U53" s="4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44"/>
      <c r="AH53" s="45"/>
      <c r="AI53" s="45"/>
      <c r="AJ53" s="4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44"/>
      <c r="AW53" s="45"/>
      <c r="AX53" s="45"/>
      <c r="AY53" s="4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44"/>
      <c r="BL53" s="45"/>
      <c r="BM53" s="45"/>
      <c r="BN53" s="45"/>
      <c r="BO53" s="25"/>
      <c r="BP53" s="25"/>
      <c r="BQ53" s="25"/>
      <c r="BR53" s="25"/>
      <c r="BS53" s="25"/>
      <c r="BT53" s="25"/>
      <c r="BU53" s="25"/>
      <c r="BV53" s="25"/>
      <c r="BW53" s="25"/>
    </row>
    <row r="54" spans="1:75" ht="15">
      <c r="A54" s="26">
        <v>701</v>
      </c>
      <c r="B54" s="28" t="s">
        <v>108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237295100</v>
      </c>
      <c r="BR54" s="29">
        <v>0</v>
      </c>
      <c r="BS54" s="29">
        <v>0</v>
      </c>
      <c r="BT54" s="29"/>
      <c r="BU54" s="30">
        <f aca="true" t="shared" si="16" ref="BU54:BW55">+C54+F54+I54+L54+O54+R54+U54+X54+AA54+AD54+AG54+AJ54+AM54+AP54+AS54+AV54+AY54+BB54+BE54+BH54+BK54+BN54+BQ54</f>
        <v>237295100</v>
      </c>
      <c r="BV54" s="30">
        <f t="shared" si="16"/>
        <v>0</v>
      </c>
      <c r="BW54" s="30">
        <f t="shared" si="16"/>
        <v>0</v>
      </c>
    </row>
    <row r="55" spans="1:75" ht="15">
      <c r="A55" s="26">
        <f>A54+1</f>
        <v>702</v>
      </c>
      <c r="B55" s="28" t="s">
        <v>109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34763660</v>
      </c>
      <c r="BR55" s="29">
        <v>0</v>
      </c>
      <c r="BS55" s="29">
        <v>0</v>
      </c>
      <c r="BT55" s="29"/>
      <c r="BU55" s="30">
        <f t="shared" si="16"/>
        <v>34763660</v>
      </c>
      <c r="BV55" s="30">
        <f t="shared" si="16"/>
        <v>0</v>
      </c>
      <c r="BW55" s="30">
        <f t="shared" si="16"/>
        <v>0</v>
      </c>
    </row>
    <row r="56" spans="1:75" s="33" customFormat="1" ht="15.75" thickBot="1">
      <c r="A56" s="71">
        <v>700</v>
      </c>
      <c r="B56" s="31" t="s">
        <v>110</v>
      </c>
      <c r="C56" s="32">
        <f aca="true" t="shared" si="17" ref="C56:BN56">SUM(C54:C55)</f>
        <v>0</v>
      </c>
      <c r="D56" s="32">
        <f t="shared" si="17"/>
        <v>0</v>
      </c>
      <c r="E56" s="32">
        <f t="shared" si="17"/>
        <v>0</v>
      </c>
      <c r="F56" s="32">
        <f t="shared" si="17"/>
        <v>0</v>
      </c>
      <c r="G56" s="32">
        <f t="shared" si="17"/>
        <v>0</v>
      </c>
      <c r="H56" s="32">
        <f t="shared" si="17"/>
        <v>0</v>
      </c>
      <c r="I56" s="32">
        <f t="shared" si="17"/>
        <v>0</v>
      </c>
      <c r="J56" s="32">
        <f t="shared" si="17"/>
        <v>0</v>
      </c>
      <c r="K56" s="32">
        <f t="shared" si="17"/>
        <v>0</v>
      </c>
      <c r="L56" s="32">
        <f t="shared" si="17"/>
        <v>0</v>
      </c>
      <c r="M56" s="32">
        <f t="shared" si="17"/>
        <v>0</v>
      </c>
      <c r="N56" s="32">
        <f t="shared" si="17"/>
        <v>0</v>
      </c>
      <c r="O56" s="32">
        <f t="shared" si="17"/>
        <v>0</v>
      </c>
      <c r="P56" s="32">
        <f t="shared" si="17"/>
        <v>0</v>
      </c>
      <c r="Q56" s="32">
        <f t="shared" si="17"/>
        <v>0</v>
      </c>
      <c r="R56" s="32">
        <f t="shared" si="17"/>
        <v>0</v>
      </c>
      <c r="S56" s="32">
        <f t="shared" si="17"/>
        <v>0</v>
      </c>
      <c r="T56" s="32">
        <f t="shared" si="17"/>
        <v>0</v>
      </c>
      <c r="U56" s="32">
        <f t="shared" si="17"/>
        <v>0</v>
      </c>
      <c r="V56" s="32">
        <f t="shared" si="17"/>
        <v>0</v>
      </c>
      <c r="W56" s="32">
        <f t="shared" si="17"/>
        <v>0</v>
      </c>
      <c r="X56" s="32">
        <f t="shared" si="17"/>
        <v>0</v>
      </c>
      <c r="Y56" s="32">
        <f t="shared" si="17"/>
        <v>0</v>
      </c>
      <c r="Z56" s="32">
        <f t="shared" si="17"/>
        <v>0</v>
      </c>
      <c r="AA56" s="32">
        <f t="shared" si="17"/>
        <v>0</v>
      </c>
      <c r="AB56" s="32">
        <f t="shared" si="17"/>
        <v>0</v>
      </c>
      <c r="AC56" s="32">
        <f t="shared" si="17"/>
        <v>0</v>
      </c>
      <c r="AD56" s="32">
        <f t="shared" si="17"/>
        <v>0</v>
      </c>
      <c r="AE56" s="32">
        <f t="shared" si="17"/>
        <v>0</v>
      </c>
      <c r="AF56" s="32">
        <f t="shared" si="17"/>
        <v>0</v>
      </c>
      <c r="AG56" s="32">
        <f t="shared" si="17"/>
        <v>0</v>
      </c>
      <c r="AH56" s="32">
        <f t="shared" si="17"/>
        <v>0</v>
      </c>
      <c r="AI56" s="32">
        <f t="shared" si="17"/>
        <v>0</v>
      </c>
      <c r="AJ56" s="32">
        <f t="shared" si="17"/>
        <v>0</v>
      </c>
      <c r="AK56" s="32">
        <f t="shared" si="17"/>
        <v>0</v>
      </c>
      <c r="AL56" s="32">
        <f t="shared" si="17"/>
        <v>0</v>
      </c>
      <c r="AM56" s="32">
        <f t="shared" si="17"/>
        <v>0</v>
      </c>
      <c r="AN56" s="32">
        <f t="shared" si="17"/>
        <v>0</v>
      </c>
      <c r="AO56" s="32">
        <f t="shared" si="17"/>
        <v>0</v>
      </c>
      <c r="AP56" s="32">
        <f t="shared" si="17"/>
        <v>0</v>
      </c>
      <c r="AQ56" s="32">
        <f t="shared" si="17"/>
        <v>0</v>
      </c>
      <c r="AR56" s="32">
        <f t="shared" si="17"/>
        <v>0</v>
      </c>
      <c r="AS56" s="32">
        <f t="shared" si="17"/>
        <v>0</v>
      </c>
      <c r="AT56" s="32">
        <f t="shared" si="17"/>
        <v>0</v>
      </c>
      <c r="AU56" s="32">
        <f t="shared" si="17"/>
        <v>0</v>
      </c>
      <c r="AV56" s="32">
        <f t="shared" si="17"/>
        <v>0</v>
      </c>
      <c r="AW56" s="32">
        <f t="shared" si="17"/>
        <v>0</v>
      </c>
      <c r="AX56" s="32">
        <f t="shared" si="17"/>
        <v>0</v>
      </c>
      <c r="AY56" s="32">
        <f t="shared" si="17"/>
        <v>0</v>
      </c>
      <c r="AZ56" s="32">
        <f t="shared" si="17"/>
        <v>0</v>
      </c>
      <c r="BA56" s="32">
        <f t="shared" si="17"/>
        <v>0</v>
      </c>
      <c r="BB56" s="32">
        <f t="shared" si="17"/>
        <v>0</v>
      </c>
      <c r="BC56" s="32">
        <f t="shared" si="17"/>
        <v>0</v>
      </c>
      <c r="BD56" s="32">
        <f t="shared" si="17"/>
        <v>0</v>
      </c>
      <c r="BE56" s="32">
        <f t="shared" si="17"/>
        <v>0</v>
      </c>
      <c r="BF56" s="32">
        <f t="shared" si="17"/>
        <v>0</v>
      </c>
      <c r="BG56" s="32">
        <f t="shared" si="17"/>
        <v>0</v>
      </c>
      <c r="BH56" s="32">
        <f t="shared" si="17"/>
        <v>0</v>
      </c>
      <c r="BI56" s="32">
        <f t="shared" si="17"/>
        <v>0</v>
      </c>
      <c r="BJ56" s="32">
        <f t="shared" si="17"/>
        <v>0</v>
      </c>
      <c r="BK56" s="32">
        <f t="shared" si="17"/>
        <v>0</v>
      </c>
      <c r="BL56" s="32">
        <f t="shared" si="17"/>
        <v>0</v>
      </c>
      <c r="BM56" s="32">
        <f t="shared" si="17"/>
        <v>0</v>
      </c>
      <c r="BN56" s="32">
        <f t="shared" si="17"/>
        <v>0</v>
      </c>
      <c r="BO56" s="32">
        <f aca="true" t="shared" si="18" ref="BO56:BW56">SUM(BO54:BO55)</f>
        <v>0</v>
      </c>
      <c r="BP56" s="32">
        <f t="shared" si="18"/>
        <v>0</v>
      </c>
      <c r="BQ56" s="32">
        <f t="shared" si="18"/>
        <v>272058760</v>
      </c>
      <c r="BR56" s="32">
        <f t="shared" si="18"/>
        <v>0</v>
      </c>
      <c r="BS56" s="32">
        <f t="shared" si="18"/>
        <v>0</v>
      </c>
      <c r="BT56" s="32"/>
      <c r="BU56" s="32">
        <f t="shared" si="18"/>
        <v>272058760</v>
      </c>
      <c r="BV56" s="32">
        <f t="shared" si="18"/>
        <v>0</v>
      </c>
      <c r="BW56" s="32">
        <f t="shared" si="18"/>
        <v>0</v>
      </c>
    </row>
    <row r="57" spans="1:75" ht="16.5" thickBot="1" thickTop="1">
      <c r="A57" s="36"/>
      <c r="B57" s="37" t="s">
        <v>111</v>
      </c>
      <c r="C57" s="38">
        <f aca="true" t="shared" si="19" ref="C57:BN57">+C25+C33+C40+C47+C51+C56</f>
        <v>861024156.5699999</v>
      </c>
      <c r="D57" s="38">
        <f t="shared" si="19"/>
        <v>37134314.97</v>
      </c>
      <c r="E57" s="38">
        <f t="shared" si="19"/>
        <v>0</v>
      </c>
      <c r="F57" s="38">
        <f t="shared" si="19"/>
        <v>2422270</v>
      </c>
      <c r="G57" s="38">
        <f t="shared" si="19"/>
        <v>0</v>
      </c>
      <c r="H57" s="38">
        <f t="shared" si="19"/>
        <v>0</v>
      </c>
      <c r="I57" s="38">
        <f t="shared" si="19"/>
        <v>155691620</v>
      </c>
      <c r="J57" s="38">
        <f t="shared" si="19"/>
        <v>0</v>
      </c>
      <c r="K57" s="38">
        <f t="shared" si="19"/>
        <v>0</v>
      </c>
      <c r="L57" s="38">
        <f t="shared" si="19"/>
        <v>367487307.94</v>
      </c>
      <c r="M57" s="38">
        <f t="shared" si="19"/>
        <v>70000</v>
      </c>
      <c r="N57" s="38">
        <f t="shared" si="19"/>
        <v>0</v>
      </c>
      <c r="O57" s="38">
        <f t="shared" si="19"/>
        <v>305643434.71000004</v>
      </c>
      <c r="P57" s="38">
        <f t="shared" si="19"/>
        <v>48218100</v>
      </c>
      <c r="Q57" s="38">
        <f t="shared" si="19"/>
        <v>0</v>
      </c>
      <c r="R57" s="38">
        <f t="shared" si="19"/>
        <v>67263180</v>
      </c>
      <c r="S57" s="38">
        <f t="shared" si="19"/>
        <v>1730000</v>
      </c>
      <c r="T57" s="38">
        <f t="shared" si="19"/>
        <v>0</v>
      </c>
      <c r="U57" s="38">
        <f t="shared" si="19"/>
        <v>1805660</v>
      </c>
      <c r="V57" s="38">
        <f t="shared" si="19"/>
        <v>0</v>
      </c>
      <c r="W57" s="38">
        <f t="shared" si="19"/>
        <v>0</v>
      </c>
      <c r="X57" s="38">
        <f t="shared" si="19"/>
        <v>454724535.09000003</v>
      </c>
      <c r="Y57" s="38">
        <f t="shared" si="19"/>
        <v>99379812.82</v>
      </c>
      <c r="Z57" s="38">
        <f t="shared" si="19"/>
        <v>0</v>
      </c>
      <c r="AA57" s="38">
        <f t="shared" si="19"/>
        <v>402893770</v>
      </c>
      <c r="AB57" s="38">
        <f t="shared" si="19"/>
        <v>0</v>
      </c>
      <c r="AC57" s="38">
        <f t="shared" si="19"/>
        <v>0</v>
      </c>
      <c r="AD57" s="38">
        <f t="shared" si="19"/>
        <v>1593900388.8</v>
      </c>
      <c r="AE57" s="38">
        <f t="shared" si="19"/>
        <v>293384263.21</v>
      </c>
      <c r="AF57" s="38">
        <f t="shared" si="19"/>
        <v>0</v>
      </c>
      <c r="AG57" s="38">
        <f t="shared" si="19"/>
        <v>6482770</v>
      </c>
      <c r="AH57" s="38">
        <f t="shared" si="19"/>
        <v>0</v>
      </c>
      <c r="AI57" s="38">
        <f t="shared" si="19"/>
        <v>0</v>
      </c>
      <c r="AJ57" s="38">
        <f t="shared" si="19"/>
        <v>506213412.98</v>
      </c>
      <c r="AK57" s="38">
        <f t="shared" si="19"/>
        <v>8730000</v>
      </c>
      <c r="AL57" s="38">
        <f t="shared" si="19"/>
        <v>0</v>
      </c>
      <c r="AM57" s="38">
        <f t="shared" si="19"/>
        <v>2392000</v>
      </c>
      <c r="AN57" s="38">
        <f t="shared" si="19"/>
        <v>0</v>
      </c>
      <c r="AO57" s="38">
        <f t="shared" si="19"/>
        <v>0</v>
      </c>
      <c r="AP57" s="38">
        <f t="shared" si="19"/>
        <v>21571360</v>
      </c>
      <c r="AQ57" s="38">
        <f t="shared" si="19"/>
        <v>0</v>
      </c>
      <c r="AR57" s="38">
        <f t="shared" si="19"/>
        <v>0</v>
      </c>
      <c r="AS57" s="38">
        <f t="shared" si="19"/>
        <v>20163640</v>
      </c>
      <c r="AT57" s="38">
        <f t="shared" si="19"/>
        <v>0</v>
      </c>
      <c r="AU57" s="38">
        <f t="shared" si="19"/>
        <v>0</v>
      </c>
      <c r="AV57" s="38">
        <f t="shared" si="19"/>
        <v>310350</v>
      </c>
      <c r="AW57" s="38">
        <f t="shared" si="19"/>
        <v>0</v>
      </c>
      <c r="AX57" s="38">
        <f t="shared" si="19"/>
        <v>0</v>
      </c>
      <c r="AY57" s="38">
        <f t="shared" si="19"/>
        <v>3746860</v>
      </c>
      <c r="AZ57" s="38">
        <f t="shared" si="19"/>
        <v>0</v>
      </c>
      <c r="BA57" s="38">
        <f t="shared" si="19"/>
        <v>0</v>
      </c>
      <c r="BB57" s="38">
        <f t="shared" si="19"/>
        <v>0</v>
      </c>
      <c r="BC57" s="38">
        <f t="shared" si="19"/>
        <v>0</v>
      </c>
      <c r="BD57" s="38">
        <f t="shared" si="19"/>
        <v>0</v>
      </c>
      <c r="BE57" s="38">
        <f t="shared" si="19"/>
        <v>6075600</v>
      </c>
      <c r="BF57" s="38">
        <f t="shared" si="19"/>
        <v>0</v>
      </c>
      <c r="BG57" s="38">
        <f t="shared" si="19"/>
        <v>0</v>
      </c>
      <c r="BH57" s="38">
        <f t="shared" si="19"/>
        <v>360213800</v>
      </c>
      <c r="BI57" s="38">
        <f t="shared" si="19"/>
        <v>0</v>
      </c>
      <c r="BJ57" s="38">
        <f t="shared" si="19"/>
        <v>0</v>
      </c>
      <c r="BK57" s="38">
        <f t="shared" si="19"/>
        <v>0</v>
      </c>
      <c r="BL57" s="38">
        <f t="shared" si="19"/>
        <v>0</v>
      </c>
      <c r="BM57" s="38">
        <f t="shared" si="19"/>
        <v>0</v>
      </c>
      <c r="BN57" s="38">
        <f t="shared" si="19"/>
        <v>836000000</v>
      </c>
      <c r="BO57" s="38">
        <f aca="true" t="shared" si="20" ref="BO57:BW57">+BO25+BO33+BO40+BO47+BO51+BO56</f>
        <v>0</v>
      </c>
      <c r="BP57" s="38">
        <f t="shared" si="20"/>
        <v>0</v>
      </c>
      <c r="BQ57" s="38">
        <f t="shared" si="20"/>
        <v>272058760</v>
      </c>
      <c r="BR57" s="38">
        <f t="shared" si="20"/>
        <v>0</v>
      </c>
      <c r="BS57" s="38">
        <f t="shared" si="20"/>
        <v>0</v>
      </c>
      <c r="BT57" s="38"/>
      <c r="BU57" s="38">
        <f>+BU12+BU25+BU33+BU40+BU47+BU51+BU56</f>
        <v>6248084876.09</v>
      </c>
      <c r="BV57" s="38">
        <f t="shared" si="20"/>
        <v>488646491</v>
      </c>
      <c r="BW57" s="38">
        <f t="shared" si="20"/>
        <v>0</v>
      </c>
    </row>
  </sheetData>
  <sheetProtection/>
  <mergeCells count="75">
    <mergeCell ref="BU9:BV9"/>
    <mergeCell ref="A1:B1"/>
    <mergeCell ref="BB9:BC9"/>
    <mergeCell ref="BE9:BF9"/>
    <mergeCell ref="BH9:BI9"/>
    <mergeCell ref="BK9:BL9"/>
    <mergeCell ref="BN9:BO9"/>
    <mergeCell ref="BQ9:BR9"/>
    <mergeCell ref="AJ9:AK9"/>
    <mergeCell ref="AM9:AN9"/>
    <mergeCell ref="AS9:AT9"/>
    <mergeCell ref="AV9:AW9"/>
    <mergeCell ref="AY9:AZ9"/>
    <mergeCell ref="R9:S9"/>
    <mergeCell ref="U9:V9"/>
    <mergeCell ref="X9:Y9"/>
    <mergeCell ref="AA9:AB9"/>
    <mergeCell ref="AD9:AE9"/>
    <mergeCell ref="AG9:AH9"/>
    <mergeCell ref="BH8:BJ8"/>
    <mergeCell ref="BK8:BM8"/>
    <mergeCell ref="BN8:BP8"/>
    <mergeCell ref="BQ8:BS8"/>
    <mergeCell ref="C9:D9"/>
    <mergeCell ref="F9:G9"/>
    <mergeCell ref="I9:J9"/>
    <mergeCell ref="L9:M9"/>
    <mergeCell ref="O9:P9"/>
    <mergeCell ref="AP9:AQ9"/>
    <mergeCell ref="AP8:AR8"/>
    <mergeCell ref="AS8:AU8"/>
    <mergeCell ref="AV8:AX8"/>
    <mergeCell ref="AY8:BA8"/>
    <mergeCell ref="BB8:BD8"/>
    <mergeCell ref="BE8:BG8"/>
    <mergeCell ref="X8:Z8"/>
    <mergeCell ref="AA8:AC8"/>
    <mergeCell ref="AD8:AF8"/>
    <mergeCell ref="AG8:AI8"/>
    <mergeCell ref="AJ8:AL8"/>
    <mergeCell ref="AM8:AO8"/>
    <mergeCell ref="BQ7:BS7"/>
    <mergeCell ref="BT7:BT8"/>
    <mergeCell ref="BU7:BW8"/>
    <mergeCell ref="C8:E8"/>
    <mergeCell ref="F8:H8"/>
    <mergeCell ref="I8:K8"/>
    <mergeCell ref="L8:N8"/>
    <mergeCell ref="O8:Q8"/>
    <mergeCell ref="R8:T8"/>
    <mergeCell ref="U8:W8"/>
    <mergeCell ref="AY7:BA7"/>
    <mergeCell ref="BB7:BD7"/>
    <mergeCell ref="BE7:BG7"/>
    <mergeCell ref="BH7:BJ7"/>
    <mergeCell ref="BK7:BM7"/>
    <mergeCell ref="BN7:BP7"/>
    <mergeCell ref="AG7:AI7"/>
    <mergeCell ref="AJ7:AL7"/>
    <mergeCell ref="AM7:AO7"/>
    <mergeCell ref="AP7:AR7"/>
    <mergeCell ref="AS7:AU7"/>
    <mergeCell ref="AV7:AX7"/>
    <mergeCell ref="O7:Q7"/>
    <mergeCell ref="R7:T7"/>
    <mergeCell ref="U7:W7"/>
    <mergeCell ref="X7:Z7"/>
    <mergeCell ref="AA7:AC7"/>
    <mergeCell ref="AD7:AF7"/>
    <mergeCell ref="C3:F3"/>
    <mergeCell ref="B7:B8"/>
    <mergeCell ref="C7:E7"/>
    <mergeCell ref="F7:H7"/>
    <mergeCell ref="I7:K7"/>
    <mergeCell ref="L7:N7"/>
  </mergeCells>
  <printOptions/>
  <pageMargins left="0.31496062992125984" right="0.31496062992125984" top="0.35433070866141736" bottom="0.5511811023622047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Grazia Maria Lena</cp:lastModifiedBy>
  <cp:lastPrinted>2023-04-12T13:27:26Z</cp:lastPrinted>
  <dcterms:created xsi:type="dcterms:W3CDTF">2000-01-20T08:39:24Z</dcterms:created>
  <dcterms:modified xsi:type="dcterms:W3CDTF">2023-04-12T13:29:21Z</dcterms:modified>
  <cp:category/>
  <cp:version/>
  <cp:contentType/>
  <cp:contentStatus/>
</cp:coreProperties>
</file>